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firstSheet="1" activeTab="4"/>
  </bookViews>
  <sheets>
    <sheet name="06-07 Q1 Detail" sheetId="1" r:id="rId1"/>
    <sheet name="06-07 Q1-Sum" sheetId="2" r:id="rId2"/>
    <sheet name="06-07 Q2 Detail" sheetId="3" r:id="rId3"/>
    <sheet name="06-07 Q2 Sum" sheetId="4" r:id="rId4"/>
    <sheet name="06-07 Q3 Detail" sheetId="5" r:id="rId5"/>
    <sheet name="06-07 Q3 Sum" sheetId="6" r:id="rId6"/>
  </sheets>
  <definedNames>
    <definedName name="_xlnm.Print_Area" localSheetId="0">'06-07 Q1 Detail'!$A$1:$H$49</definedName>
    <definedName name="_xlnm.Print_Area" localSheetId="1">'06-07 Q1-Sum'!$A$1:$C$40</definedName>
    <definedName name="_xlnm.Print_Area" localSheetId="2">'06-07 Q2 Detail'!$A$1:$H$48</definedName>
    <definedName name="_xlnm.Print_Area" localSheetId="3">'06-07 Q2 Sum'!$A$1:$C$40</definedName>
    <definedName name="_xlnm.Print_Area" localSheetId="4">'06-07 Q3 Detail'!$A$1:$H$52</definedName>
    <definedName name="_xlnm.Print_Area" localSheetId="5">'06-07 Q3 Sum'!$A$1:$C$40</definedName>
  </definedNames>
  <calcPr fullCalcOnLoad="1"/>
</workbook>
</file>

<file path=xl/sharedStrings.xml><?xml version="1.0" encoding="utf-8"?>
<sst xmlns="http://schemas.openxmlformats.org/spreadsheetml/2006/main" count="170" uniqueCount="62">
  <si>
    <t>CALIFORNIA ASSOCIATION OF CLERKS AND ELECTION OFFICIALS</t>
  </si>
  <si>
    <t>FISCAL YEAR 2006-2007</t>
  </si>
  <si>
    <t>1ST QUARTER (JULY 1, 2006 - SEPTEMBER 30, 2006)</t>
  </si>
  <si>
    <t xml:space="preserve"> </t>
  </si>
  <si>
    <t>Total Revenues</t>
  </si>
  <si>
    <t>Total Expenditures</t>
  </si>
  <si>
    <t>Net Change</t>
  </si>
  <si>
    <t>TREASURER'S REPORT</t>
  </si>
  <si>
    <t>CHECKING</t>
  </si>
  <si>
    <t>SAVINGS</t>
  </si>
  <si>
    <t>ACCOUNT BALANCE SUMMARY</t>
  </si>
  <si>
    <t>Dues</t>
  </si>
  <si>
    <t>Bank Fees/Checks</t>
  </si>
  <si>
    <t>Annual Conference Video</t>
  </si>
  <si>
    <t>Interest Earned</t>
  </si>
  <si>
    <t>Legislative Expenses</t>
  </si>
  <si>
    <t>Administrative Costs</t>
  </si>
  <si>
    <t>Revenue</t>
  </si>
  <si>
    <t>Expenditures</t>
  </si>
  <si>
    <t>Lobbyist</t>
  </si>
  <si>
    <t>Lobbyist Expenses</t>
  </si>
  <si>
    <t>Gifts/Flowers</t>
  </si>
  <si>
    <t>ACCOUNT BALANCE DETAIL</t>
  </si>
  <si>
    <t>CALIFORNIA ASSOCIATION OF CLERKS
AND ELECTION OFFICIALS</t>
  </si>
  <si>
    <t>Beginning Balance, July 1, 2006</t>
  </si>
  <si>
    <t>Ending Balance, September 30, 2006</t>
  </si>
  <si>
    <t>ENDING FUND BALANCE TOTAL (September 30, 2006)</t>
  </si>
  <si>
    <t>BEGINNING FUND BALANCE TOTAL (July 1, 2006)</t>
  </si>
  <si>
    <t>ENDING FUND BALANCE TOTAL</t>
  </si>
  <si>
    <t>BEGINNING FUND BALANCE TOTAL</t>
  </si>
  <si>
    <t>Legislative Committee Meeting - August</t>
  </si>
  <si>
    <t>Legislative Committee Meeting - September</t>
  </si>
  <si>
    <t>Legislative Meeting - (June?)</t>
  </si>
  <si>
    <t>Beginning Balance, October 1, 2006</t>
  </si>
  <si>
    <t>BEGINNING FUND BALANCE TOTAL (October 1, 2006)</t>
  </si>
  <si>
    <t>Ending Balance, December 31, 2006</t>
  </si>
  <si>
    <t>ENDING FUND BALANCE TOTAL (December 31, 2006)</t>
  </si>
  <si>
    <t>2ND QUARTER (October 1, 2006 - December 31, 2006)</t>
  </si>
  <si>
    <t>Gifts (Subommittee Chair Appreciation)</t>
  </si>
  <si>
    <t>Conference Call</t>
  </si>
  <si>
    <t>Annual Conference 2006 - Reimbursement</t>
  </si>
  <si>
    <t>Legislative Committee Meeting - October 2006</t>
  </si>
  <si>
    <t>CACEO Directories</t>
  </si>
  <si>
    <t>Membership Dues Refund</t>
  </si>
  <si>
    <t>Interest Summary</t>
  </si>
  <si>
    <t>Annual Percentage Yeild Earned this Quarter = 3.5%</t>
  </si>
  <si>
    <t>BEGINNING FUND BALANCE TOTAL (January 1, 2007)</t>
  </si>
  <si>
    <t>Beginning Balance,January 1, 2007</t>
  </si>
  <si>
    <t>Beginning Balance, January 1, 2007</t>
  </si>
  <si>
    <t>Ending Balance, March 31, 2007</t>
  </si>
  <si>
    <t>ENDING FUND BALANCE TOTAL (March 31, 2007)</t>
  </si>
  <si>
    <t>Legislative Committee Meeting</t>
  </si>
  <si>
    <t>Legislative Committee Meeting Expenses</t>
  </si>
  <si>
    <t>Accounting - Professional Services</t>
  </si>
  <si>
    <t>Lobbyist - Professional Services</t>
  </si>
  <si>
    <t>Clerk/Vitals Workshop</t>
  </si>
  <si>
    <t>Government Relations Actiivites</t>
  </si>
  <si>
    <t>Annual Conference 2007 Site Selection Committee</t>
  </si>
  <si>
    <t>New Law 2006</t>
  </si>
  <si>
    <t>Bank Fees/Charges</t>
  </si>
  <si>
    <t>3rd QUARTER (January 1, 2007 - March 31, 2007)</t>
  </si>
  <si>
    <t>SummerTraining Institute - June 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</si>
</sst>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$&quot;#,##0.00"/>
    <numFmt numFmtId="167" formatCode="[$$-409]#,##0.00;[Red][$$-409]#,##0.00"/>
    <numFmt numFmtId="168" formatCode="[$$-409]#,##0.00"/>
    <numFmt numFmtId="169" formatCode="&quot;$&quot;#,##0.00;[Red]&quot;$&quot;#,##0.00"/>
    <numFmt numFmtId="170" formatCode="#,##0.00;[Red]#,##0.00"/>
    <numFmt numFmtId="171" formatCode="mm/dd/yy"/>
    <numFmt numFmtId="172" formatCode="m/d/yy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\+&quot;$&quot;#,##0.00_);\-&quot;$&quot;#,##0.00"/>
    <numFmt numFmtId="180" formatCode="d\-mmm\-yyyy"/>
    <numFmt numFmtId="181" formatCode="[$-409]dddd\,\ mmmm\ dd\,\ yyyy"/>
    <numFmt numFmtId="182" formatCode="[$-409]mmmm\ d\,\ yy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7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7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7" fontId="3" fillId="2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7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2"/>
    </xf>
    <xf numFmtId="7" fontId="7" fillId="0" borderId="0" xfId="0" applyNumberFormat="1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indent="2"/>
    </xf>
    <xf numFmtId="7" fontId="7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7" fontId="4" fillId="2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82" fontId="3" fillId="2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 wrapText="1"/>
    </xf>
    <xf numFmtId="7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Border="1" applyAlignment="1">
      <alignment/>
    </xf>
    <xf numFmtId="0" fontId="6" fillId="2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/>
    </xf>
    <xf numFmtId="179" fontId="6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7" fontId="6" fillId="2" borderId="3" xfId="0" applyNumberFormat="1" applyFont="1" applyFill="1" applyBorder="1" applyAlignment="1">
      <alignment/>
    </xf>
    <xf numFmtId="179" fontId="6" fillId="2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left" indent="2"/>
    </xf>
    <xf numFmtId="0" fontId="6" fillId="0" borderId="3" xfId="0" applyFont="1" applyBorder="1" applyAlignment="1">
      <alignment horizontal="left" indent="1"/>
    </xf>
    <xf numFmtId="0" fontId="6" fillId="0" borderId="3" xfId="0" applyFont="1" applyBorder="1" applyAlignment="1">
      <alignment/>
    </xf>
    <xf numFmtId="7" fontId="6" fillId="0" borderId="3" xfId="0" applyNumberFormat="1" applyFont="1" applyBorder="1" applyAlignment="1">
      <alignment/>
    </xf>
    <xf numFmtId="7" fontId="4" fillId="0" borderId="0" xfId="0" applyNumberFormat="1" applyFont="1" applyFill="1" applyBorder="1" applyAlignment="1">
      <alignment horizontal="left" indent="2"/>
    </xf>
    <xf numFmtId="182" fontId="3" fillId="2" borderId="4" xfId="0" applyNumberFormat="1" applyFont="1" applyFill="1" applyBorder="1" applyAlignment="1">
      <alignment horizontal="left" indent="1"/>
    </xf>
    <xf numFmtId="0" fontId="3" fillId="2" borderId="4" xfId="0" applyFont="1" applyFill="1" applyBorder="1" applyAlignment="1">
      <alignment/>
    </xf>
    <xf numFmtId="7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indent="2"/>
    </xf>
    <xf numFmtId="2" fontId="4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="75" zoomScaleNormal="75" zoomScaleSheetLayoutView="75" workbookViewId="0" topLeftCell="A5">
      <selection activeCell="B26" sqref="B26:B27"/>
    </sheetView>
  </sheetViews>
  <sheetFormatPr defaultColWidth="9.140625" defaultRowHeight="12.75"/>
  <cols>
    <col min="1" max="1" width="3.421875" style="5" customWidth="1"/>
    <col min="2" max="2" width="52.28125" style="5" bestFit="1" customWidth="1"/>
    <col min="3" max="3" width="3.140625" style="5" customWidth="1"/>
    <col min="4" max="4" width="18.00390625" style="5" customWidth="1"/>
    <col min="5" max="5" width="4.7109375" style="5" customWidth="1"/>
    <col min="6" max="6" width="18.00390625" style="5" customWidth="1"/>
    <col min="7" max="7" width="4.7109375" style="5" customWidth="1"/>
    <col min="8" max="8" width="18.00390625" style="5" customWidth="1"/>
    <col min="9" max="16384" width="9.140625" style="5" customWidth="1"/>
  </cols>
  <sheetData>
    <row r="1" spans="1:8" ht="20.2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8" customHeight="1">
      <c r="A2" s="69"/>
      <c r="B2" s="69"/>
      <c r="C2" s="69"/>
      <c r="D2" s="69"/>
      <c r="E2" s="69"/>
      <c r="F2" s="69"/>
      <c r="G2" s="69"/>
      <c r="H2" s="69"/>
    </row>
    <row r="3" spans="1:8" ht="20.25">
      <c r="A3" s="68" t="s">
        <v>7</v>
      </c>
      <c r="B3" s="68"/>
      <c r="C3" s="68"/>
      <c r="D3" s="68"/>
      <c r="E3" s="68"/>
      <c r="F3" s="68"/>
      <c r="G3" s="68"/>
      <c r="H3" s="68"/>
    </row>
    <row r="4" spans="1:8" ht="15">
      <c r="A4" s="69" t="s">
        <v>1</v>
      </c>
      <c r="B4" s="69"/>
      <c r="C4" s="69"/>
      <c r="D4" s="69"/>
      <c r="E4" s="69"/>
      <c r="F4" s="69"/>
      <c r="G4" s="69"/>
      <c r="H4" s="69"/>
    </row>
    <row r="5" spans="1:8" ht="15">
      <c r="A5" s="69" t="s">
        <v>2</v>
      </c>
      <c r="B5" s="69"/>
      <c r="C5" s="69"/>
      <c r="D5" s="69"/>
      <c r="E5" s="69"/>
      <c r="F5" s="69"/>
      <c r="G5" s="69"/>
      <c r="H5" s="69"/>
    </row>
    <row r="6" spans="1:8" ht="15">
      <c r="A6" s="69" t="s">
        <v>22</v>
      </c>
      <c r="B6" s="69"/>
      <c r="C6" s="69"/>
      <c r="D6" s="69"/>
      <c r="E6" s="69"/>
      <c r="F6" s="69"/>
      <c r="G6" s="69"/>
      <c r="H6" s="69"/>
    </row>
    <row r="7" spans="1:8" ht="18.75" thickBot="1">
      <c r="A7" s="49"/>
      <c r="B7" s="50"/>
      <c r="C7" s="50"/>
      <c r="D7" s="50"/>
      <c r="E7" s="50"/>
      <c r="F7" s="50"/>
      <c r="G7" s="50"/>
      <c r="H7" s="50"/>
    </row>
    <row r="8" spans="1:8" s="16" customFormat="1" ht="16.5" thickTop="1">
      <c r="A8" s="31" t="s">
        <v>27</v>
      </c>
      <c r="B8" s="37"/>
      <c r="C8" s="17"/>
      <c r="D8" s="18"/>
      <c r="E8" s="19"/>
      <c r="F8" s="20"/>
      <c r="G8" s="19"/>
      <c r="H8" s="20">
        <v>179318.01</v>
      </c>
    </row>
    <row r="9" spans="2:8" ht="15">
      <c r="B9" s="40"/>
      <c r="C9" s="40"/>
      <c r="D9" s="40"/>
      <c r="E9" s="40"/>
      <c r="F9" s="40"/>
      <c r="G9" s="3"/>
      <c r="H9" s="3"/>
    </row>
    <row r="10" spans="2:8" s="16" customFormat="1" ht="15.75">
      <c r="B10" s="38" t="s">
        <v>8</v>
      </c>
      <c r="C10" s="17"/>
      <c r="D10" s="18"/>
      <c r="E10" s="19"/>
      <c r="F10" s="18"/>
      <c r="G10" s="15"/>
      <c r="H10" s="33"/>
    </row>
    <row r="11" spans="2:8" ht="15.75">
      <c r="B11" s="32" t="s">
        <v>24</v>
      </c>
      <c r="C11" s="31"/>
      <c r="D11" s="28"/>
      <c r="E11" s="29"/>
      <c r="F11" s="20">
        <v>24512.44</v>
      </c>
      <c r="G11" s="4"/>
      <c r="H11" s="9"/>
    </row>
    <row r="12" spans="2:8" ht="15">
      <c r="B12" s="3"/>
      <c r="C12" s="3"/>
      <c r="D12" s="3"/>
      <c r="E12" s="3"/>
      <c r="F12" s="3"/>
      <c r="G12" s="3"/>
      <c r="H12" s="3"/>
    </row>
    <row r="13" spans="2:8" ht="15.75">
      <c r="B13" s="24" t="s">
        <v>17</v>
      </c>
      <c r="C13" s="3"/>
      <c r="D13" s="3"/>
      <c r="E13" s="3"/>
      <c r="F13" s="4"/>
      <c r="G13" s="3"/>
      <c r="H13" s="4"/>
    </row>
    <row r="14" spans="2:8" ht="15">
      <c r="B14" s="39" t="s">
        <v>11</v>
      </c>
      <c r="C14" s="7"/>
      <c r="D14" s="4">
        <v>23951</v>
      </c>
      <c r="E14" s="4"/>
      <c r="F14" s="4"/>
      <c r="G14" s="4"/>
      <c r="H14" s="4"/>
    </row>
    <row r="15" spans="2:8" ht="15">
      <c r="B15" s="39" t="s">
        <v>32</v>
      </c>
      <c r="C15" s="7"/>
      <c r="D15" s="4">
        <v>930</v>
      </c>
      <c r="E15" s="4"/>
      <c r="F15" s="4"/>
      <c r="G15" s="4"/>
      <c r="H15" s="4"/>
    </row>
    <row r="16" spans="2:8" ht="15">
      <c r="B16" s="39" t="s">
        <v>30</v>
      </c>
      <c r="C16" s="7"/>
      <c r="D16" s="4">
        <v>915</v>
      </c>
      <c r="E16" s="4"/>
      <c r="F16" s="4"/>
      <c r="G16" s="4"/>
      <c r="H16" s="4"/>
    </row>
    <row r="17" spans="2:8" ht="15">
      <c r="B17" s="39" t="s">
        <v>31</v>
      </c>
      <c r="C17" s="7"/>
      <c r="D17" s="4">
        <v>830</v>
      </c>
      <c r="E17" s="4"/>
      <c r="F17" s="4"/>
      <c r="G17" s="4"/>
      <c r="H17" s="4"/>
    </row>
    <row r="18" spans="2:8" s="12" customFormat="1" ht="15">
      <c r="B18" s="25" t="s">
        <v>4</v>
      </c>
      <c r="C18" s="11"/>
      <c r="D18" s="13">
        <f>SUM(D14:D17)</f>
        <v>26626</v>
      </c>
      <c r="E18" s="13" t="s">
        <v>3</v>
      </c>
      <c r="F18" s="13">
        <f>D18</f>
        <v>26626</v>
      </c>
      <c r="G18" s="13"/>
      <c r="H18" s="13">
        <f>F18</f>
        <v>26626</v>
      </c>
    </row>
    <row r="19" spans="2:8" ht="15">
      <c r="B19" s="3"/>
      <c r="C19" s="3"/>
      <c r="D19" s="3"/>
      <c r="E19" s="3"/>
      <c r="F19" s="3"/>
      <c r="G19" s="3"/>
      <c r="H19" s="3"/>
    </row>
    <row r="20" spans="2:8" s="6" customFormat="1" ht="15.75">
      <c r="B20" s="26" t="s">
        <v>18</v>
      </c>
      <c r="C20" s="4"/>
      <c r="D20" s="4"/>
      <c r="E20" s="4"/>
      <c r="F20" s="4"/>
      <c r="G20" s="4"/>
      <c r="H20" s="4"/>
    </row>
    <row r="21" spans="2:8" s="6" customFormat="1" ht="15">
      <c r="B21" s="39" t="s">
        <v>19</v>
      </c>
      <c r="C21" s="4"/>
      <c r="D21" s="4">
        <v>-10000</v>
      </c>
      <c r="E21" s="4"/>
      <c r="F21" s="1"/>
      <c r="G21" s="4"/>
      <c r="H21" s="1"/>
    </row>
    <row r="22" spans="2:8" s="6" customFormat="1" ht="15">
      <c r="B22" s="39" t="s">
        <v>20</v>
      </c>
      <c r="C22" s="4"/>
      <c r="D22" s="4">
        <v>-804.74</v>
      </c>
      <c r="E22" s="4"/>
      <c r="F22" s="1"/>
      <c r="G22" s="4"/>
      <c r="H22" s="1"/>
    </row>
    <row r="23" spans="2:8" ht="15">
      <c r="B23" s="39" t="s">
        <v>15</v>
      </c>
      <c r="C23" s="7"/>
      <c r="D23" s="4">
        <v>-3288.59</v>
      </c>
      <c r="E23" s="4"/>
      <c r="F23" s="3"/>
      <c r="G23" s="4"/>
      <c r="H23" s="3"/>
    </row>
    <row r="24" spans="2:8" ht="15">
      <c r="B24" s="39" t="s">
        <v>21</v>
      </c>
      <c r="C24" s="7"/>
      <c r="D24" s="4">
        <v>-764.44</v>
      </c>
      <c r="E24" s="4"/>
      <c r="F24" s="1"/>
      <c r="G24" s="4"/>
      <c r="H24" s="1"/>
    </row>
    <row r="25" spans="2:8" ht="15">
      <c r="B25" s="39" t="s">
        <v>13</v>
      </c>
      <c r="C25" s="7"/>
      <c r="D25" s="4">
        <v>-550</v>
      </c>
      <c r="E25" s="4"/>
      <c r="F25" s="3"/>
      <c r="G25" s="4"/>
      <c r="H25" s="3"/>
    </row>
    <row r="26" spans="2:8" ht="15">
      <c r="B26" s="63" t="s">
        <v>16</v>
      </c>
      <c r="C26" s="3"/>
      <c r="D26" s="4">
        <v>-214.19</v>
      </c>
      <c r="E26" s="3"/>
      <c r="F26" s="3"/>
      <c r="G26" s="3"/>
      <c r="H26" s="3"/>
    </row>
    <row r="27" spans="2:8" s="6" customFormat="1" ht="15">
      <c r="B27" s="39" t="s">
        <v>12</v>
      </c>
      <c r="C27" s="4"/>
      <c r="D27" s="4">
        <v>-108.45</v>
      </c>
      <c r="E27" s="4"/>
      <c r="F27" s="1"/>
      <c r="G27" s="4"/>
      <c r="H27" s="1"/>
    </row>
    <row r="28" spans="2:8" s="12" customFormat="1" ht="15">
      <c r="B28" s="25" t="s">
        <v>5</v>
      </c>
      <c r="C28" s="21"/>
      <c r="D28" s="13">
        <f>SUM(D21:D27)</f>
        <v>-15730.410000000002</v>
      </c>
      <c r="E28" s="21"/>
      <c r="F28" s="27">
        <f>D28</f>
        <v>-15730.410000000002</v>
      </c>
      <c r="G28" s="21"/>
      <c r="H28" s="27">
        <f>F28</f>
        <v>-15730.410000000002</v>
      </c>
    </row>
    <row r="29" spans="2:8" ht="15">
      <c r="B29" s="3"/>
      <c r="C29" s="3"/>
      <c r="D29" s="3"/>
      <c r="E29" s="3"/>
      <c r="F29" s="3"/>
      <c r="G29" s="3"/>
      <c r="H29" s="3"/>
    </row>
    <row r="30" spans="2:8" s="14" customFormat="1" ht="15.75">
      <c r="B30" s="57" t="s">
        <v>25</v>
      </c>
      <c r="C30" s="58"/>
      <c r="D30" s="58"/>
      <c r="E30" s="59"/>
      <c r="F30" s="59">
        <f>F11+D18+D28</f>
        <v>35408.03</v>
      </c>
      <c r="G30" s="9"/>
      <c r="H30" s="34"/>
    </row>
    <row r="31" spans="2:8" s="10" customFormat="1" ht="15">
      <c r="B31" s="41" t="s">
        <v>6</v>
      </c>
      <c r="C31" s="42"/>
      <c r="D31" s="42"/>
      <c r="E31" s="42"/>
      <c r="F31" s="43">
        <f>F30-F11</f>
        <v>10895.59</v>
      </c>
      <c r="G31" s="22"/>
      <c r="H31" s="22"/>
    </row>
    <row r="32" spans="2:8" ht="15">
      <c r="B32" s="3"/>
      <c r="C32" s="3"/>
      <c r="D32" s="3"/>
      <c r="E32" s="3"/>
      <c r="F32" s="44"/>
      <c r="G32" s="3"/>
      <c r="H32" s="3"/>
    </row>
    <row r="33" spans="2:8" ht="15">
      <c r="B33" s="40"/>
      <c r="C33" s="40"/>
      <c r="D33" s="40"/>
      <c r="E33" s="40"/>
      <c r="F33" s="40"/>
      <c r="G33" s="3"/>
      <c r="H33" s="3"/>
    </row>
    <row r="34" spans="2:8" ht="15.75">
      <c r="B34" s="38" t="s">
        <v>9</v>
      </c>
      <c r="C34" s="28"/>
      <c r="D34" s="29"/>
      <c r="E34" s="29"/>
      <c r="F34" s="29"/>
      <c r="G34" s="4"/>
      <c r="H34" s="4"/>
    </row>
    <row r="35" spans="2:8" ht="15.75">
      <c r="B35" s="32" t="s">
        <v>24</v>
      </c>
      <c r="C35" s="31"/>
      <c r="D35" s="28"/>
      <c r="E35" s="29"/>
      <c r="F35" s="20">
        <v>154805.57</v>
      </c>
      <c r="G35" s="4"/>
      <c r="H35" s="1"/>
    </row>
    <row r="36" spans="2:8" ht="15">
      <c r="B36" s="3"/>
      <c r="C36" s="3"/>
      <c r="D36" s="3"/>
      <c r="E36" s="3"/>
      <c r="F36" s="3"/>
      <c r="G36" s="3"/>
      <c r="H36" s="3"/>
    </row>
    <row r="37" spans="2:8" ht="15.75">
      <c r="B37" s="24" t="s">
        <v>17</v>
      </c>
      <c r="C37" s="3"/>
      <c r="D37" s="3"/>
      <c r="E37" s="3"/>
      <c r="F37" s="4"/>
      <c r="G37" s="3"/>
      <c r="H37" s="4"/>
    </row>
    <row r="38" spans="2:8" ht="15">
      <c r="B38" s="39" t="s">
        <v>14</v>
      </c>
      <c r="C38" s="7"/>
      <c r="D38" s="4">
        <v>1327.89</v>
      </c>
      <c r="E38" s="4"/>
      <c r="F38" s="4"/>
      <c r="G38" s="4"/>
      <c r="H38" s="4"/>
    </row>
    <row r="39" spans="2:8" s="12" customFormat="1" ht="15">
      <c r="B39" s="25" t="s">
        <v>4</v>
      </c>
      <c r="C39" s="11"/>
      <c r="D39" s="13">
        <f>SUM(D38)</f>
        <v>1327.89</v>
      </c>
      <c r="E39" s="13" t="s">
        <v>3</v>
      </c>
      <c r="F39" s="27">
        <f>D39</f>
        <v>1327.89</v>
      </c>
      <c r="G39" s="13"/>
      <c r="H39" s="27">
        <f>F39</f>
        <v>1327.89</v>
      </c>
    </row>
    <row r="40" spans="2:8" ht="18">
      <c r="B40" s="30"/>
      <c r="C40" s="8"/>
      <c r="D40" s="9"/>
      <c r="E40" s="4"/>
      <c r="F40" s="9"/>
      <c r="G40" s="4"/>
      <c r="H40" s="9"/>
    </row>
    <row r="41" spans="2:8" s="6" customFormat="1" ht="15.75">
      <c r="B41" s="26" t="s">
        <v>18</v>
      </c>
      <c r="C41" s="4"/>
      <c r="D41" s="4"/>
      <c r="E41" s="4"/>
      <c r="F41" s="4"/>
      <c r="G41" s="4"/>
      <c r="H41" s="4"/>
    </row>
    <row r="42" spans="2:8" s="12" customFormat="1" ht="15">
      <c r="B42" s="25" t="s">
        <v>5</v>
      </c>
      <c r="C42" s="21"/>
      <c r="D42" s="13">
        <v>0</v>
      </c>
      <c r="E42" s="21"/>
      <c r="F42" s="27">
        <f>D42</f>
        <v>0</v>
      </c>
      <c r="G42" s="21"/>
      <c r="H42" s="27">
        <f>F42</f>
        <v>0</v>
      </c>
    </row>
    <row r="43" spans="2:8" ht="15">
      <c r="B43" s="3"/>
      <c r="C43" s="3"/>
      <c r="D43" s="3"/>
      <c r="E43" s="3"/>
      <c r="F43" s="3"/>
      <c r="G43" s="3"/>
      <c r="H43" s="3"/>
    </row>
    <row r="44" spans="2:8" s="14" customFormat="1" ht="15.75">
      <c r="B44" s="57" t="s">
        <v>25</v>
      </c>
      <c r="C44" s="58"/>
      <c r="D44" s="58"/>
      <c r="E44" s="59"/>
      <c r="F44" s="59">
        <f>F35+D39-D42</f>
        <v>156133.46000000002</v>
      </c>
      <c r="G44" s="9"/>
      <c r="H44" s="2"/>
    </row>
    <row r="45" spans="2:8" s="10" customFormat="1" ht="15">
      <c r="B45" s="41" t="s">
        <v>6</v>
      </c>
      <c r="C45" s="42"/>
      <c r="D45" s="42"/>
      <c r="E45" s="42"/>
      <c r="F45" s="43">
        <f>F44-F35</f>
        <v>1327.890000000014</v>
      </c>
      <c r="G45" s="22"/>
      <c r="H45" s="22"/>
    </row>
    <row r="46" spans="2:8" s="10" customFormat="1" ht="15">
      <c r="B46" s="35"/>
      <c r="C46" s="22"/>
      <c r="D46" s="23"/>
      <c r="E46" s="22"/>
      <c r="F46" s="23"/>
      <c r="G46" s="22"/>
      <c r="H46" s="22"/>
    </row>
    <row r="47" spans="2:8" ht="15">
      <c r="B47" s="3"/>
      <c r="C47" s="3"/>
      <c r="D47" s="3"/>
      <c r="E47" s="3"/>
      <c r="F47" s="3"/>
      <c r="G47" s="3"/>
      <c r="H47" s="3"/>
    </row>
    <row r="48" spans="1:8" s="16" customFormat="1" ht="15.75">
      <c r="A48" s="58" t="s">
        <v>26</v>
      </c>
      <c r="B48" s="60"/>
      <c r="C48" s="61"/>
      <c r="D48" s="62"/>
      <c r="E48" s="60"/>
      <c r="F48" s="59"/>
      <c r="G48" s="60"/>
      <c r="H48" s="59">
        <f>H8+H18+H28+H39+H42</f>
        <v>191541.49000000002</v>
      </c>
    </row>
    <row r="49" spans="1:8" s="10" customFormat="1" ht="15.75" thickBot="1">
      <c r="A49" s="45"/>
      <c r="B49" s="46" t="s">
        <v>6</v>
      </c>
      <c r="C49" s="45"/>
      <c r="D49" s="45"/>
      <c r="E49" s="45"/>
      <c r="F49" s="47"/>
      <c r="G49" s="45"/>
      <c r="H49" s="48">
        <f>F31+F45</f>
        <v>12223.480000000014</v>
      </c>
    </row>
    <row r="50" ht="15.75" thickTop="1"/>
  </sheetData>
  <mergeCells count="6">
    <mergeCell ref="A1:H1"/>
    <mergeCell ref="A2:H2"/>
    <mergeCell ref="A6:H6"/>
    <mergeCell ref="A5:H5"/>
    <mergeCell ref="A3:H3"/>
    <mergeCell ref="A4:H4"/>
  </mergeCells>
  <printOptions horizontalCentered="1"/>
  <pageMargins left="0.75" right="0.75" top="0.75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="75" zoomScaleNormal="75" zoomScaleSheetLayoutView="75" workbookViewId="0" topLeftCell="A1">
      <selection activeCell="I21" sqref="I21"/>
    </sheetView>
  </sheetViews>
  <sheetFormatPr defaultColWidth="9.140625" defaultRowHeight="12.75"/>
  <cols>
    <col min="1" max="1" width="42.00390625" style="5" customWidth="1"/>
    <col min="2" max="2" width="5.7109375" style="5" customWidth="1"/>
    <col min="3" max="3" width="20.8515625" style="5" customWidth="1"/>
    <col min="4" max="16384" width="9.140625" style="5" customWidth="1"/>
  </cols>
  <sheetData>
    <row r="1" spans="1:3" ht="37.5" customHeight="1">
      <c r="A1" s="70" t="s">
        <v>23</v>
      </c>
      <c r="B1" s="70"/>
      <c r="C1" s="70"/>
    </row>
    <row r="2" spans="1:3" ht="18" customHeight="1">
      <c r="A2" s="36"/>
      <c r="B2" s="36"/>
      <c r="C2" s="36"/>
    </row>
    <row r="3" spans="1:3" ht="20.25">
      <c r="A3" s="68" t="s">
        <v>7</v>
      </c>
      <c r="B3" s="68"/>
      <c r="C3" s="68"/>
    </row>
    <row r="4" spans="1:3" ht="15">
      <c r="A4" s="69" t="s">
        <v>1</v>
      </c>
      <c r="B4" s="69"/>
      <c r="C4" s="69"/>
    </row>
    <row r="5" spans="1:3" ht="15">
      <c r="A5" s="69" t="s">
        <v>2</v>
      </c>
      <c r="B5" s="69"/>
      <c r="C5" s="69"/>
    </row>
    <row r="6" spans="1:3" ht="15">
      <c r="A6" s="69" t="s">
        <v>10</v>
      </c>
      <c r="B6" s="69"/>
      <c r="C6" s="69"/>
    </row>
    <row r="7" spans="1:3" ht="18">
      <c r="A7" s="51"/>
      <c r="B7" s="51"/>
      <c r="C7" s="51"/>
    </row>
    <row r="8" spans="1:3" ht="15.75" thickBot="1">
      <c r="A8" s="49"/>
      <c r="B8" s="49"/>
      <c r="C8" s="49"/>
    </row>
    <row r="9" spans="1:3" s="16" customFormat="1" ht="16.5" thickTop="1">
      <c r="A9" s="38" t="s">
        <v>8</v>
      </c>
      <c r="B9" s="17"/>
      <c r="C9" s="18"/>
    </row>
    <row r="10" spans="1:3" ht="15.75">
      <c r="A10" s="32" t="s">
        <v>24</v>
      </c>
      <c r="B10" s="31"/>
      <c r="C10" s="20">
        <v>24512.44</v>
      </c>
    </row>
    <row r="11" spans="1:3" ht="15">
      <c r="A11" s="3"/>
      <c r="B11" s="3"/>
      <c r="C11" s="3"/>
    </row>
    <row r="12" spans="1:3" ht="15">
      <c r="A12" s="56" t="s">
        <v>4</v>
      </c>
      <c r="B12" s="7"/>
      <c r="C12" s="4">
        <v>26626</v>
      </c>
    </row>
    <row r="13" spans="1:3" ht="15">
      <c r="A13" s="3"/>
      <c r="B13" s="3"/>
      <c r="C13" s="3"/>
    </row>
    <row r="14" spans="1:3" ht="15">
      <c r="A14" s="56" t="s">
        <v>5</v>
      </c>
      <c r="B14" s="3"/>
      <c r="C14" s="1">
        <v>-15730.41</v>
      </c>
    </row>
    <row r="15" spans="1:3" ht="15">
      <c r="A15" s="3"/>
      <c r="B15" s="3"/>
      <c r="C15" s="3"/>
    </row>
    <row r="16" spans="1:3" s="14" customFormat="1" ht="15.75">
      <c r="A16" s="57" t="s">
        <v>25</v>
      </c>
      <c r="B16" s="58"/>
      <c r="C16" s="59">
        <v>35408.03</v>
      </c>
    </row>
    <row r="17" spans="1:3" s="10" customFormat="1" ht="15.75" thickBot="1">
      <c r="A17" s="52" t="s">
        <v>6</v>
      </c>
      <c r="B17" s="45"/>
      <c r="C17" s="48">
        <v>10895.59</v>
      </c>
    </row>
    <row r="18" spans="1:3" ht="15.75" thickTop="1">
      <c r="A18" s="3"/>
      <c r="B18" s="3"/>
      <c r="C18" s="3"/>
    </row>
    <row r="19" spans="1:3" ht="15.75" thickBot="1">
      <c r="A19" s="49"/>
      <c r="B19" s="49"/>
      <c r="C19" s="49"/>
    </row>
    <row r="20" spans="1:3" ht="16.5" thickTop="1">
      <c r="A20" s="38" t="s">
        <v>9</v>
      </c>
      <c r="B20" s="28"/>
      <c r="C20" s="29"/>
    </row>
    <row r="21" spans="1:3" ht="15.75">
      <c r="A21" s="32" t="s">
        <v>24</v>
      </c>
      <c r="B21" s="31"/>
      <c r="C21" s="20">
        <v>154805.57</v>
      </c>
    </row>
    <row r="22" spans="1:3" ht="15">
      <c r="A22" s="3"/>
      <c r="B22" s="3"/>
      <c r="C22" s="3"/>
    </row>
    <row r="23" spans="1:3" ht="15">
      <c r="A23" s="56" t="s">
        <v>4</v>
      </c>
      <c r="B23" s="7"/>
      <c r="C23" s="1">
        <v>1327.89</v>
      </c>
    </row>
    <row r="24" spans="1:3" ht="15">
      <c r="A24" s="7"/>
      <c r="B24" s="7"/>
      <c r="C24" s="4"/>
    </row>
    <row r="25" spans="1:3" ht="15">
      <c r="A25" s="56" t="s">
        <v>5</v>
      </c>
      <c r="B25" s="3"/>
      <c r="C25" s="1">
        <v>0</v>
      </c>
    </row>
    <row r="26" spans="1:3" ht="15">
      <c r="A26" s="3"/>
      <c r="B26" s="3"/>
      <c r="C26" s="3"/>
    </row>
    <row r="27" spans="1:3" s="14" customFormat="1" ht="15.75">
      <c r="A27" s="57" t="s">
        <v>25</v>
      </c>
      <c r="B27" s="58"/>
      <c r="C27" s="59">
        <v>156133.46</v>
      </c>
    </row>
    <row r="28" spans="1:3" s="10" customFormat="1" ht="15.75" thickBot="1">
      <c r="A28" s="52" t="s">
        <v>6</v>
      </c>
      <c r="B28" s="45"/>
      <c r="C28" s="48">
        <v>1327.890000000014</v>
      </c>
    </row>
    <row r="29" spans="1:3" s="10" customFormat="1" ht="15.75" thickTop="1">
      <c r="A29" s="35"/>
      <c r="B29" s="22"/>
      <c r="C29" s="23"/>
    </row>
    <row r="30" spans="1:3" s="10" customFormat="1" ht="15.75" thickBot="1">
      <c r="A30" s="53"/>
      <c r="B30" s="54"/>
      <c r="C30" s="55"/>
    </row>
    <row r="31" spans="1:3" s="10" customFormat="1" ht="16.5" thickTop="1">
      <c r="A31" s="31" t="s">
        <v>29</v>
      </c>
      <c r="B31" s="28"/>
      <c r="C31" s="29"/>
    </row>
    <row r="32" spans="1:3" s="10" customFormat="1" ht="15.75">
      <c r="A32" s="32">
        <v>38899</v>
      </c>
      <c r="B32" s="31"/>
      <c r="C32" s="20">
        <f>C10+C21</f>
        <v>179318.01</v>
      </c>
    </row>
    <row r="33" spans="1:3" s="10" customFormat="1" ht="15">
      <c r="A33" s="3"/>
      <c r="B33" s="3"/>
      <c r="C33" s="3"/>
    </row>
    <row r="34" spans="1:3" ht="15">
      <c r="A34" s="56" t="s">
        <v>4</v>
      </c>
      <c r="B34" s="7"/>
      <c r="C34" s="4">
        <f>C12+C23</f>
        <v>27953.89</v>
      </c>
    </row>
    <row r="35" spans="1:3" ht="15">
      <c r="A35" s="7"/>
      <c r="B35" s="7"/>
      <c r="C35" s="4"/>
    </row>
    <row r="36" spans="1:3" ht="15">
      <c r="A36" s="56" t="s">
        <v>5</v>
      </c>
      <c r="B36" s="3"/>
      <c r="C36" s="4">
        <f>C14+C25</f>
        <v>-15730.41</v>
      </c>
    </row>
    <row r="37" spans="1:3" s="10" customFormat="1" ht="15">
      <c r="A37" s="3"/>
      <c r="B37" s="3"/>
      <c r="C37" s="3"/>
    </row>
    <row r="38" spans="1:3" s="10" customFormat="1" ht="15.75">
      <c r="A38" s="31" t="s">
        <v>28</v>
      </c>
      <c r="B38" s="31"/>
      <c r="C38" s="20"/>
    </row>
    <row r="39" spans="1:3" s="10" customFormat="1" ht="15.75">
      <c r="A39" s="57">
        <v>38990</v>
      </c>
      <c r="B39" s="58"/>
      <c r="C39" s="59">
        <f>C16+C27</f>
        <v>191541.49</v>
      </c>
    </row>
    <row r="40" spans="1:3" s="10" customFormat="1" ht="15.75" thickBot="1">
      <c r="A40" s="52" t="s">
        <v>6</v>
      </c>
      <c r="B40" s="45"/>
      <c r="C40" s="48">
        <v>12223.48</v>
      </c>
    </row>
    <row r="41" spans="1:3" ht="15.75" thickTop="1">
      <c r="A41" s="3"/>
      <c r="B41" s="3"/>
      <c r="C41" s="3"/>
    </row>
  </sheetData>
  <mergeCells count="5">
    <mergeCell ref="A6:C6"/>
    <mergeCell ref="A1:C1"/>
    <mergeCell ref="A3:C3"/>
    <mergeCell ref="A4:C4"/>
    <mergeCell ref="A5:C5"/>
  </mergeCells>
  <printOptions horizontalCentered="1"/>
  <pageMargins left="0.75" right="0.75" top="0.75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="75" zoomScaleNormal="75" zoomScaleSheetLayoutView="75" workbookViewId="0" topLeftCell="A4">
      <selection activeCell="B26" sqref="B26"/>
    </sheetView>
  </sheetViews>
  <sheetFormatPr defaultColWidth="9.140625" defaultRowHeight="12.75"/>
  <cols>
    <col min="1" max="1" width="3.421875" style="5" customWidth="1"/>
    <col min="2" max="2" width="61.421875" style="5" bestFit="1" customWidth="1"/>
    <col min="3" max="3" width="3.140625" style="5" customWidth="1"/>
    <col min="4" max="4" width="18.00390625" style="5" customWidth="1"/>
    <col min="5" max="5" width="4.7109375" style="5" customWidth="1"/>
    <col min="6" max="6" width="18.00390625" style="5" customWidth="1"/>
    <col min="7" max="7" width="4.7109375" style="5" customWidth="1"/>
    <col min="8" max="8" width="18.00390625" style="5" customWidth="1"/>
    <col min="9" max="9" width="9.140625" style="5" customWidth="1"/>
    <col min="10" max="10" width="9.8515625" style="5" bestFit="1" customWidth="1"/>
    <col min="11" max="16384" width="9.140625" style="5" customWidth="1"/>
  </cols>
  <sheetData>
    <row r="1" spans="1:8" ht="20.2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8" customHeight="1">
      <c r="A2" s="69"/>
      <c r="B2" s="69"/>
      <c r="C2" s="69"/>
      <c r="D2" s="69"/>
      <c r="E2" s="69"/>
      <c r="F2" s="69"/>
      <c r="G2" s="69"/>
      <c r="H2" s="69"/>
    </row>
    <row r="3" spans="1:8" ht="20.25">
      <c r="A3" s="68" t="s">
        <v>7</v>
      </c>
      <c r="B3" s="68"/>
      <c r="C3" s="68"/>
      <c r="D3" s="68"/>
      <c r="E3" s="68"/>
      <c r="F3" s="68"/>
      <c r="G3" s="68"/>
      <c r="H3" s="68"/>
    </row>
    <row r="4" spans="1:8" ht="15">
      <c r="A4" s="69" t="s">
        <v>1</v>
      </c>
      <c r="B4" s="69"/>
      <c r="C4" s="69"/>
      <c r="D4" s="69"/>
      <c r="E4" s="69"/>
      <c r="F4" s="69"/>
      <c r="G4" s="69"/>
      <c r="H4" s="69"/>
    </row>
    <row r="5" spans="1:8" ht="15">
      <c r="A5" s="69" t="s">
        <v>37</v>
      </c>
      <c r="B5" s="69"/>
      <c r="C5" s="69"/>
      <c r="D5" s="69"/>
      <c r="E5" s="69"/>
      <c r="F5" s="69"/>
      <c r="G5" s="69"/>
      <c r="H5" s="69"/>
    </row>
    <row r="6" spans="1:8" ht="15">
      <c r="A6" s="69" t="s">
        <v>22</v>
      </c>
      <c r="B6" s="69"/>
      <c r="C6" s="69"/>
      <c r="D6" s="69"/>
      <c r="E6" s="69"/>
      <c r="F6" s="69"/>
      <c r="G6" s="69"/>
      <c r="H6" s="69"/>
    </row>
    <row r="7" spans="1:8" ht="18.75" thickBot="1">
      <c r="A7" s="49"/>
      <c r="B7" s="50"/>
      <c r="C7" s="50"/>
      <c r="D7" s="50"/>
      <c r="E7" s="50"/>
      <c r="F7" s="50"/>
      <c r="G7" s="50"/>
      <c r="H7" s="50"/>
    </row>
    <row r="8" spans="1:8" s="16" customFormat="1" ht="16.5" thickTop="1">
      <c r="A8" s="31" t="s">
        <v>34</v>
      </c>
      <c r="B8" s="37"/>
      <c r="C8" s="17"/>
      <c r="D8" s="18"/>
      <c r="E8" s="19"/>
      <c r="F8" s="20"/>
      <c r="G8" s="19"/>
      <c r="H8" s="20">
        <v>191541.49</v>
      </c>
    </row>
    <row r="9" spans="2:8" ht="15">
      <c r="B9" s="40"/>
      <c r="C9" s="40"/>
      <c r="D9" s="40"/>
      <c r="E9" s="40"/>
      <c r="F9" s="40"/>
      <c r="G9" s="3"/>
      <c r="H9" s="3"/>
    </row>
    <row r="10" spans="2:8" s="16" customFormat="1" ht="15.75">
      <c r="B10" s="38" t="s">
        <v>8</v>
      </c>
      <c r="C10" s="17"/>
      <c r="D10" s="18"/>
      <c r="E10" s="19"/>
      <c r="F10" s="18"/>
      <c r="G10" s="15"/>
      <c r="H10" s="33"/>
    </row>
    <row r="11" spans="2:8" ht="15.75">
      <c r="B11" s="32" t="s">
        <v>33</v>
      </c>
      <c r="C11" s="31"/>
      <c r="D11" s="28"/>
      <c r="E11" s="29"/>
      <c r="F11" s="20">
        <v>35408.03</v>
      </c>
      <c r="G11" s="4"/>
      <c r="H11" s="9"/>
    </row>
    <row r="12" spans="2:8" ht="15">
      <c r="B12" s="3"/>
      <c r="C12" s="3"/>
      <c r="D12" s="3"/>
      <c r="E12" s="3"/>
      <c r="F12" s="3"/>
      <c r="G12" s="3"/>
      <c r="H12" s="3"/>
    </row>
    <row r="13" spans="2:8" ht="15.75">
      <c r="B13" s="24" t="s">
        <v>17</v>
      </c>
      <c r="C13" s="3"/>
      <c r="D13" s="3"/>
      <c r="E13" s="3"/>
      <c r="F13" s="4"/>
      <c r="G13" s="3"/>
      <c r="H13" s="4"/>
    </row>
    <row r="14" spans="2:8" ht="15">
      <c r="B14" s="39" t="s">
        <v>11</v>
      </c>
      <c r="C14" s="7"/>
      <c r="D14" s="4">
        <v>15700</v>
      </c>
      <c r="E14" s="4"/>
      <c r="F14" s="4"/>
      <c r="G14" s="4"/>
      <c r="H14" s="4"/>
    </row>
    <row r="15" spans="2:8" ht="15">
      <c r="B15" s="39" t="s">
        <v>40</v>
      </c>
      <c r="C15" s="7"/>
      <c r="D15" s="4">
        <v>3585.75</v>
      </c>
      <c r="E15" s="4"/>
      <c r="F15" s="4"/>
      <c r="G15" s="4"/>
      <c r="H15" s="4"/>
    </row>
    <row r="16" spans="2:8" ht="15">
      <c r="B16" s="39" t="s">
        <v>41</v>
      </c>
      <c r="C16" s="7"/>
      <c r="D16" s="4">
        <v>770</v>
      </c>
      <c r="E16" s="4"/>
      <c r="F16" s="4"/>
      <c r="G16" s="4"/>
      <c r="H16" s="4"/>
    </row>
    <row r="17" spans="2:8" ht="15">
      <c r="B17" s="39" t="s">
        <v>42</v>
      </c>
      <c r="C17" s="7"/>
      <c r="D17" s="4">
        <v>25</v>
      </c>
      <c r="E17" s="4"/>
      <c r="F17" s="4"/>
      <c r="G17" s="4"/>
      <c r="H17" s="4"/>
    </row>
    <row r="18" spans="2:8" s="12" customFormat="1" ht="15">
      <c r="B18" s="25" t="s">
        <v>4</v>
      </c>
      <c r="C18" s="11"/>
      <c r="D18" s="13">
        <f>SUM(D14:D17)</f>
        <v>20080.75</v>
      </c>
      <c r="E18" s="13" t="s">
        <v>3</v>
      </c>
      <c r="F18" s="13">
        <f>D18</f>
        <v>20080.75</v>
      </c>
      <c r="G18" s="13"/>
      <c r="H18" s="13">
        <f>F18</f>
        <v>20080.75</v>
      </c>
    </row>
    <row r="19" spans="2:8" ht="15">
      <c r="B19" s="3"/>
      <c r="C19" s="3"/>
      <c r="D19" s="3"/>
      <c r="E19" s="3"/>
      <c r="F19" s="3"/>
      <c r="G19" s="3"/>
      <c r="H19" s="3"/>
    </row>
    <row r="20" spans="2:8" s="6" customFormat="1" ht="15.75">
      <c r="B20" s="26" t="s">
        <v>18</v>
      </c>
      <c r="C20" s="4"/>
      <c r="D20" s="4"/>
      <c r="E20" s="4"/>
      <c r="F20" s="4"/>
      <c r="G20" s="4"/>
      <c r="H20" s="4"/>
    </row>
    <row r="21" spans="2:8" s="6" customFormat="1" ht="15">
      <c r="B21" s="39" t="s">
        <v>19</v>
      </c>
      <c r="C21" s="4"/>
      <c r="D21" s="4">
        <v>-12000</v>
      </c>
      <c r="E21" s="4"/>
      <c r="F21" s="1"/>
      <c r="G21" s="4"/>
      <c r="H21" s="1"/>
    </row>
    <row r="22" spans="2:8" s="6" customFormat="1" ht="15">
      <c r="B22" s="39" t="s">
        <v>20</v>
      </c>
      <c r="C22" s="4"/>
      <c r="D22" s="4">
        <v>-684.2</v>
      </c>
      <c r="E22" s="4"/>
      <c r="F22" s="1"/>
      <c r="G22" s="4"/>
      <c r="H22" s="1"/>
    </row>
    <row r="23" spans="2:8" ht="15">
      <c r="B23" s="39" t="s">
        <v>15</v>
      </c>
      <c r="C23" s="7"/>
      <c r="D23" s="4">
        <v>-5041.05</v>
      </c>
      <c r="E23" s="4"/>
      <c r="F23" s="3"/>
      <c r="G23" s="4"/>
      <c r="H23" s="3"/>
    </row>
    <row r="24" spans="2:8" ht="15">
      <c r="B24" s="39" t="s">
        <v>38</v>
      </c>
      <c r="C24" s="7"/>
      <c r="D24" s="4">
        <v>-287.4</v>
      </c>
      <c r="E24" s="4"/>
      <c r="F24" s="1"/>
      <c r="G24" s="4"/>
      <c r="H24" s="1"/>
    </row>
    <row r="25" spans="2:8" ht="15">
      <c r="B25" s="39" t="s">
        <v>43</v>
      </c>
      <c r="C25" s="7"/>
      <c r="D25" s="4">
        <v>-125</v>
      </c>
      <c r="E25" s="4"/>
      <c r="F25" s="3"/>
      <c r="G25" s="4"/>
      <c r="H25" s="3"/>
    </row>
    <row r="26" spans="2:8" ht="15">
      <c r="B26" s="63" t="s">
        <v>39</v>
      </c>
      <c r="C26" s="3"/>
      <c r="D26" s="4">
        <v>-30.94</v>
      </c>
      <c r="E26" s="3"/>
      <c r="F26" s="3"/>
      <c r="G26" s="3"/>
      <c r="H26" s="3"/>
    </row>
    <row r="27" spans="2:8" s="12" customFormat="1" ht="15">
      <c r="B27" s="25" t="s">
        <v>5</v>
      </c>
      <c r="C27" s="21"/>
      <c r="D27" s="13">
        <f>SUM(D21:D26)</f>
        <v>-18168.59</v>
      </c>
      <c r="E27" s="21"/>
      <c r="F27" s="27">
        <f>D27</f>
        <v>-18168.59</v>
      </c>
      <c r="G27" s="21"/>
      <c r="H27" s="27">
        <f>F27</f>
        <v>-18168.59</v>
      </c>
    </row>
    <row r="28" spans="2:8" ht="15">
      <c r="B28" s="3"/>
      <c r="C28" s="3"/>
      <c r="D28" s="3"/>
      <c r="E28" s="3"/>
      <c r="F28" s="3"/>
      <c r="G28" s="3"/>
      <c r="H28" s="3"/>
    </row>
    <row r="29" spans="2:8" s="14" customFormat="1" ht="15.75">
      <c r="B29" s="57" t="s">
        <v>35</v>
      </c>
      <c r="C29" s="58"/>
      <c r="D29" s="58"/>
      <c r="E29" s="59"/>
      <c r="F29" s="59">
        <f>F11+D18+D27</f>
        <v>37320.19</v>
      </c>
      <c r="G29" s="9"/>
      <c r="H29" s="34"/>
    </row>
    <row r="30" spans="2:8" s="10" customFormat="1" ht="15">
      <c r="B30" s="41" t="s">
        <v>6</v>
      </c>
      <c r="C30" s="42"/>
      <c r="D30" s="42"/>
      <c r="E30" s="42"/>
      <c r="F30" s="43">
        <f>F29-F11</f>
        <v>1912.1600000000035</v>
      </c>
      <c r="G30" s="22"/>
      <c r="H30" s="23"/>
    </row>
    <row r="31" spans="2:8" ht="15">
      <c r="B31" s="3"/>
      <c r="C31" s="3"/>
      <c r="D31" s="3"/>
      <c r="E31" s="3"/>
      <c r="F31" s="44"/>
      <c r="G31" s="3"/>
      <c r="H31" s="3"/>
    </row>
    <row r="32" spans="2:8" ht="15">
      <c r="B32" s="40"/>
      <c r="C32" s="40"/>
      <c r="D32" s="40"/>
      <c r="E32" s="40"/>
      <c r="F32" s="40"/>
      <c r="G32" s="3"/>
      <c r="H32" s="3"/>
    </row>
    <row r="33" spans="2:8" ht="15.75">
      <c r="B33" s="38" t="s">
        <v>9</v>
      </c>
      <c r="C33" s="28"/>
      <c r="D33" s="29"/>
      <c r="E33" s="29"/>
      <c r="F33" s="29"/>
      <c r="G33" s="4"/>
      <c r="H33" s="4"/>
    </row>
    <row r="34" spans="2:8" ht="15.75">
      <c r="B34" s="32" t="s">
        <v>33</v>
      </c>
      <c r="C34" s="31"/>
      <c r="D34" s="28"/>
      <c r="E34" s="29"/>
      <c r="F34" s="20">
        <v>156133.46</v>
      </c>
      <c r="G34" s="4"/>
      <c r="H34" s="1"/>
    </row>
    <row r="35" spans="2:8" ht="15">
      <c r="B35" s="3"/>
      <c r="C35" s="3"/>
      <c r="D35" s="3"/>
      <c r="E35" s="3"/>
      <c r="F35" s="3"/>
      <c r="G35" s="3"/>
      <c r="H35" s="3"/>
    </row>
    <row r="36" spans="2:8" ht="15.75">
      <c r="B36" s="24" t="s">
        <v>44</v>
      </c>
      <c r="C36" s="3"/>
      <c r="D36" s="3"/>
      <c r="E36" s="3"/>
      <c r="F36" s="4"/>
      <c r="G36" s="3"/>
      <c r="H36" s="4"/>
    </row>
    <row r="37" spans="2:10" ht="15">
      <c r="B37" s="39" t="s">
        <v>45</v>
      </c>
      <c r="C37" s="7"/>
      <c r="D37" s="4"/>
      <c r="E37" s="4"/>
      <c r="F37" s="4"/>
      <c r="G37" s="4"/>
      <c r="H37" s="4"/>
      <c r="J37" s="64"/>
    </row>
    <row r="38" spans="2:8" s="12" customFormat="1" ht="15">
      <c r="B38" s="25" t="s">
        <v>4</v>
      </c>
      <c r="C38" s="11"/>
      <c r="D38" s="13">
        <v>1359.61</v>
      </c>
      <c r="E38" s="13" t="s">
        <v>3</v>
      </c>
      <c r="F38" s="27">
        <f>D38</f>
        <v>1359.61</v>
      </c>
      <c r="G38" s="13"/>
      <c r="H38" s="27">
        <f>F38</f>
        <v>1359.61</v>
      </c>
    </row>
    <row r="39" spans="2:8" ht="18">
      <c r="B39" s="30"/>
      <c r="C39" s="8"/>
      <c r="D39" s="9"/>
      <c r="E39" s="4"/>
      <c r="F39" s="9"/>
      <c r="G39" s="4"/>
      <c r="H39" s="9"/>
    </row>
    <row r="40" spans="2:8" s="6" customFormat="1" ht="15.75">
      <c r="B40" s="26" t="s">
        <v>18</v>
      </c>
      <c r="C40" s="4"/>
      <c r="D40" s="4"/>
      <c r="E40" s="4"/>
      <c r="F40" s="4"/>
      <c r="G40" s="4"/>
      <c r="H40" s="4"/>
    </row>
    <row r="41" spans="2:8" s="12" customFormat="1" ht="15">
      <c r="B41" s="25" t="s">
        <v>5</v>
      </c>
      <c r="C41" s="21"/>
      <c r="D41" s="13">
        <v>0</v>
      </c>
      <c r="E41" s="21"/>
      <c r="F41" s="27">
        <f>D41</f>
        <v>0</v>
      </c>
      <c r="G41" s="21"/>
      <c r="H41" s="27">
        <f>F41</f>
        <v>0</v>
      </c>
    </row>
    <row r="42" spans="2:8" ht="15">
      <c r="B42" s="3"/>
      <c r="C42" s="3"/>
      <c r="D42" s="3"/>
      <c r="E42" s="3"/>
      <c r="F42" s="3"/>
      <c r="G42" s="3"/>
      <c r="H42" s="3"/>
    </row>
    <row r="43" spans="2:8" s="14" customFormat="1" ht="15.75">
      <c r="B43" s="57" t="s">
        <v>35</v>
      </c>
      <c r="C43" s="58"/>
      <c r="D43" s="58"/>
      <c r="E43" s="59"/>
      <c r="F43" s="59">
        <f>F34+D38-D41</f>
        <v>157493.06999999998</v>
      </c>
      <c r="G43" s="9"/>
      <c r="H43" s="2"/>
    </row>
    <row r="44" spans="2:8" s="10" customFormat="1" ht="15">
      <c r="B44" s="41" t="s">
        <v>6</v>
      </c>
      <c r="C44" s="42"/>
      <c r="D44" s="42"/>
      <c r="E44" s="42"/>
      <c r="F44" s="43">
        <f>F43-F34</f>
        <v>1359.609999999986</v>
      </c>
      <c r="G44" s="22"/>
      <c r="H44" s="22"/>
    </row>
    <row r="45" spans="2:8" s="10" customFormat="1" ht="15">
      <c r="B45" s="35"/>
      <c r="C45" s="22"/>
      <c r="D45" s="23"/>
      <c r="E45" s="22"/>
      <c r="F45" s="23"/>
      <c r="G45" s="22"/>
      <c r="H45" s="22"/>
    </row>
    <row r="46" spans="2:8" ht="15">
      <c r="B46" s="3"/>
      <c r="C46" s="3"/>
      <c r="D46" s="3"/>
      <c r="E46" s="3"/>
      <c r="F46" s="3"/>
      <c r="G46" s="3"/>
      <c r="H46" s="3"/>
    </row>
    <row r="47" spans="1:8" s="16" customFormat="1" ht="15.75">
      <c r="A47" s="58" t="s">
        <v>36</v>
      </c>
      <c r="B47" s="60"/>
      <c r="C47" s="61"/>
      <c r="D47" s="62"/>
      <c r="E47" s="60"/>
      <c r="F47" s="59"/>
      <c r="G47" s="60"/>
      <c r="H47" s="59">
        <f>H8+H18+H27+H38+H41</f>
        <v>194813.25999999998</v>
      </c>
    </row>
    <row r="48" spans="1:8" s="10" customFormat="1" ht="15.75" thickBot="1">
      <c r="A48" s="45"/>
      <c r="B48" s="46" t="s">
        <v>6</v>
      </c>
      <c r="C48" s="45"/>
      <c r="D48" s="45"/>
      <c r="E48" s="45"/>
      <c r="F48" s="47"/>
      <c r="G48" s="45"/>
      <c r="H48" s="48">
        <f>F30+F44</f>
        <v>3271.7699999999895</v>
      </c>
    </row>
    <row r="49" ht="15.75" thickTop="1"/>
  </sheetData>
  <mergeCells count="6">
    <mergeCell ref="A1:H1"/>
    <mergeCell ref="A2:H2"/>
    <mergeCell ref="A6:H6"/>
    <mergeCell ref="A5:H5"/>
    <mergeCell ref="A3:H3"/>
    <mergeCell ref="A4:H4"/>
  </mergeCells>
  <printOptions horizontalCentered="1"/>
  <pageMargins left="0.75" right="0.75" top="0.75" bottom="1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75" zoomScaleNormal="75" zoomScaleSheetLayoutView="75" workbookViewId="0" topLeftCell="A1">
      <selection activeCell="C10" sqref="C10"/>
    </sheetView>
  </sheetViews>
  <sheetFormatPr defaultColWidth="9.140625" defaultRowHeight="12.75"/>
  <cols>
    <col min="1" max="1" width="42.00390625" style="5" customWidth="1"/>
    <col min="2" max="2" width="5.7109375" style="5" customWidth="1"/>
    <col min="3" max="3" width="20.8515625" style="5" customWidth="1"/>
    <col min="4" max="4" width="9.140625" style="5" customWidth="1"/>
    <col min="5" max="5" width="16.140625" style="5" bestFit="1" customWidth="1"/>
    <col min="6" max="16384" width="9.140625" style="5" customWidth="1"/>
  </cols>
  <sheetData>
    <row r="1" spans="1:3" ht="37.5" customHeight="1">
      <c r="A1" s="70" t="s">
        <v>23</v>
      </c>
      <c r="B1" s="70"/>
      <c r="C1" s="70"/>
    </row>
    <row r="2" spans="1:3" ht="18" customHeight="1">
      <c r="A2" s="36"/>
      <c r="B2" s="36"/>
      <c r="C2" s="36"/>
    </row>
    <row r="3" spans="1:3" ht="20.25">
      <c r="A3" s="68" t="s">
        <v>7</v>
      </c>
      <c r="B3" s="68"/>
      <c r="C3" s="68"/>
    </row>
    <row r="4" spans="1:3" ht="15">
      <c r="A4" s="69" t="str">
        <f>'06-07 Q2 Detail'!A4:H4</f>
        <v>FISCAL YEAR 2006-2007</v>
      </c>
      <c r="B4" s="69"/>
      <c r="C4" s="69"/>
    </row>
    <row r="5" spans="1:3" ht="15">
      <c r="A5" s="69" t="str">
        <f>'06-07 Q2 Detail'!A5:H5</f>
        <v>2ND QUARTER (October 1, 2006 - December 31, 2006)</v>
      </c>
      <c r="B5" s="69"/>
      <c r="C5" s="69"/>
    </row>
    <row r="6" spans="1:3" ht="15">
      <c r="A6" s="69" t="s">
        <v>10</v>
      </c>
      <c r="B6" s="69"/>
      <c r="C6" s="69"/>
    </row>
    <row r="7" spans="1:3" ht="18">
      <c r="A7" s="51"/>
      <c r="B7" s="51"/>
      <c r="C7" s="51"/>
    </row>
    <row r="8" spans="1:3" ht="15.75" thickBot="1">
      <c r="A8" s="49"/>
      <c r="B8" s="49"/>
      <c r="C8" s="49"/>
    </row>
    <row r="9" spans="1:3" s="16" customFormat="1" ht="16.5" thickTop="1">
      <c r="A9" s="38" t="s">
        <v>8</v>
      </c>
      <c r="B9" s="17"/>
      <c r="C9" s="18"/>
    </row>
    <row r="10" spans="1:3" ht="15.75">
      <c r="A10" s="32" t="str">
        <f>'06-07 Q2 Detail'!B11</f>
        <v>Beginning Balance, October 1, 2006</v>
      </c>
      <c r="B10" s="31"/>
      <c r="C10" s="20">
        <f>'06-07 Q2 Detail'!F11</f>
        <v>35408.03</v>
      </c>
    </row>
    <row r="11" spans="1:3" ht="15">
      <c r="A11" s="3"/>
      <c r="B11" s="3"/>
      <c r="C11" s="3"/>
    </row>
    <row r="12" spans="1:3" ht="15">
      <c r="A12" s="56" t="s">
        <v>4</v>
      </c>
      <c r="B12" s="7"/>
      <c r="C12" s="4">
        <f>'06-07 Q2 Detail'!F18</f>
        <v>20080.75</v>
      </c>
    </row>
    <row r="13" spans="1:3" ht="15">
      <c r="A13" s="3"/>
      <c r="B13" s="3"/>
      <c r="C13" s="3"/>
    </row>
    <row r="14" spans="1:3" ht="15">
      <c r="A14" s="56" t="s">
        <v>5</v>
      </c>
      <c r="B14" s="3"/>
      <c r="C14" s="1">
        <f>'06-07 Q2 Detail'!F27</f>
        <v>-18168.59</v>
      </c>
    </row>
    <row r="15" spans="1:3" ht="15">
      <c r="A15" s="3"/>
      <c r="B15" s="3"/>
      <c r="C15" s="3"/>
    </row>
    <row r="16" spans="1:3" s="14" customFormat="1" ht="15.75">
      <c r="A16" s="57" t="str">
        <f>'06-07 Q2 Detail'!B29</f>
        <v>Ending Balance, December 31, 2006</v>
      </c>
      <c r="B16" s="58"/>
      <c r="C16" s="59">
        <f>'06-07 Q2 Detail'!F29</f>
        <v>37320.19</v>
      </c>
    </row>
    <row r="17" spans="1:3" s="10" customFormat="1" ht="15.75" thickBot="1">
      <c r="A17" s="52" t="s">
        <v>6</v>
      </c>
      <c r="B17" s="45"/>
      <c r="C17" s="48">
        <f>'06-07 Q2 Detail'!F30</f>
        <v>1912.1600000000035</v>
      </c>
    </row>
    <row r="18" spans="1:3" ht="15.75" thickTop="1">
      <c r="A18" s="3"/>
      <c r="B18" s="3"/>
      <c r="C18" s="3"/>
    </row>
    <row r="19" spans="1:3" ht="15.75" thickBot="1">
      <c r="A19" s="49"/>
      <c r="B19" s="49"/>
      <c r="C19" s="49"/>
    </row>
    <row r="20" spans="1:3" ht="16.5" thickTop="1">
      <c r="A20" s="38" t="s">
        <v>9</v>
      </c>
      <c r="B20" s="28"/>
      <c r="C20" s="29"/>
    </row>
    <row r="21" spans="1:3" ht="15.75">
      <c r="A21" s="32" t="str">
        <f>'06-07 Q2 Detail'!B34</f>
        <v>Beginning Balance, October 1, 2006</v>
      </c>
      <c r="B21" s="31"/>
      <c r="C21" s="20">
        <f>'06-07 Q2 Detail'!F34</f>
        <v>156133.46</v>
      </c>
    </row>
    <row r="22" spans="1:3" ht="15">
      <c r="A22" s="3"/>
      <c r="B22" s="3"/>
      <c r="C22" s="3"/>
    </row>
    <row r="23" spans="1:3" ht="15">
      <c r="A23" s="56" t="s">
        <v>4</v>
      </c>
      <c r="B23" s="7"/>
      <c r="C23" s="1">
        <f>'06-07 Q2 Detail'!F38</f>
        <v>1359.61</v>
      </c>
    </row>
    <row r="24" spans="1:3" ht="15">
      <c r="A24" s="7"/>
      <c r="B24" s="7"/>
      <c r="C24" s="4"/>
    </row>
    <row r="25" spans="1:3" ht="15">
      <c r="A25" s="56" t="s">
        <v>5</v>
      </c>
      <c r="B25" s="3"/>
      <c r="C25" s="1">
        <f>'06-07 Q2 Detail'!F41</f>
        <v>0</v>
      </c>
    </row>
    <row r="26" spans="1:3" ht="15">
      <c r="A26" s="3"/>
      <c r="B26" s="3"/>
      <c r="C26" s="3"/>
    </row>
    <row r="27" spans="1:3" s="14" customFormat="1" ht="15.75">
      <c r="A27" s="57" t="str">
        <f>'06-07 Q2 Detail'!B43</f>
        <v>Ending Balance, December 31, 2006</v>
      </c>
      <c r="B27" s="58"/>
      <c r="C27" s="59">
        <f>'06-07 Q2 Detail'!F43</f>
        <v>157493.06999999998</v>
      </c>
    </row>
    <row r="28" spans="1:3" s="10" customFormat="1" ht="15.75" thickBot="1">
      <c r="A28" s="52" t="s">
        <v>6</v>
      </c>
      <c r="B28" s="45"/>
      <c r="C28" s="48">
        <f>'06-07 Q2 Detail'!F44</f>
        <v>1359.609999999986</v>
      </c>
    </row>
    <row r="29" spans="1:3" s="10" customFormat="1" ht="15.75" thickTop="1">
      <c r="A29" s="35"/>
      <c r="B29" s="22"/>
      <c r="C29" s="23"/>
    </row>
    <row r="30" spans="1:3" s="10" customFormat="1" ht="15.75" thickBot="1">
      <c r="A30" s="53"/>
      <c r="B30" s="54"/>
      <c r="C30" s="55"/>
    </row>
    <row r="31" spans="1:3" s="10" customFormat="1" ht="16.5" thickTop="1">
      <c r="A31" s="31" t="s">
        <v>29</v>
      </c>
      <c r="B31" s="28"/>
      <c r="C31" s="29"/>
    </row>
    <row r="32" spans="1:3" s="10" customFormat="1" ht="15.75">
      <c r="A32" s="32">
        <v>38991</v>
      </c>
      <c r="B32" s="31"/>
      <c r="C32" s="20">
        <f>'06-07 Q2 Detail'!H8</f>
        <v>191541.49</v>
      </c>
    </row>
    <row r="33" spans="1:3" s="10" customFormat="1" ht="15">
      <c r="A33" s="3"/>
      <c r="B33" s="3"/>
      <c r="C33" s="3"/>
    </row>
    <row r="34" spans="1:3" ht="15">
      <c r="A34" s="56" t="s">
        <v>4</v>
      </c>
      <c r="B34" s="7"/>
      <c r="C34" s="4">
        <f>C12+C23</f>
        <v>21440.36</v>
      </c>
    </row>
    <row r="35" spans="1:3" ht="15">
      <c r="A35" s="7"/>
      <c r="B35" s="7"/>
      <c r="C35" s="4"/>
    </row>
    <row r="36" spans="1:3" ht="15">
      <c r="A36" s="56" t="s">
        <v>5</v>
      </c>
      <c r="B36" s="3"/>
      <c r="C36" s="4">
        <f>C14+C25</f>
        <v>-18168.59</v>
      </c>
    </row>
    <row r="37" spans="1:3" s="10" customFormat="1" ht="15">
      <c r="A37" s="3"/>
      <c r="B37" s="3"/>
      <c r="C37" s="3"/>
    </row>
    <row r="38" spans="1:3" s="10" customFormat="1" ht="15.75">
      <c r="A38" s="31" t="s">
        <v>28</v>
      </c>
      <c r="B38" s="31"/>
      <c r="C38" s="20"/>
    </row>
    <row r="39" spans="1:5" s="10" customFormat="1" ht="15.75">
      <c r="A39" s="57">
        <v>39082</v>
      </c>
      <c r="B39" s="58"/>
      <c r="C39" s="59">
        <f>C16+C27</f>
        <v>194813.25999999998</v>
      </c>
      <c r="E39" s="65"/>
    </row>
    <row r="40" spans="1:3" s="10" customFormat="1" ht="15.75" thickBot="1">
      <c r="A40" s="52" t="s">
        <v>6</v>
      </c>
      <c r="B40" s="45"/>
      <c r="C40" s="48">
        <f>'06-07 Q2 Detail'!H48</f>
        <v>3271.7699999999895</v>
      </c>
    </row>
    <row r="41" spans="1:3" ht="15.75" thickTop="1">
      <c r="A41" s="3"/>
      <c r="B41" s="3"/>
      <c r="C41" s="3"/>
    </row>
  </sheetData>
  <mergeCells count="5">
    <mergeCell ref="A6:C6"/>
    <mergeCell ref="A1:C1"/>
    <mergeCell ref="A3:C3"/>
    <mergeCell ref="A4:C4"/>
    <mergeCell ref="A5:C5"/>
  </mergeCells>
  <printOptions horizontalCentered="1"/>
  <pageMargins left="0.75" right="0.75" top="0.75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75" zoomScaleNormal="75" zoomScaleSheetLayoutView="75" workbookViewId="0" topLeftCell="A1">
      <selection activeCell="B26" sqref="B26"/>
    </sheetView>
  </sheetViews>
  <sheetFormatPr defaultColWidth="9.140625" defaultRowHeight="12.75"/>
  <cols>
    <col min="1" max="1" width="3.421875" style="5" customWidth="1"/>
    <col min="2" max="2" width="61.421875" style="5" bestFit="1" customWidth="1"/>
    <col min="3" max="3" width="3.140625" style="5" customWidth="1"/>
    <col min="4" max="4" width="18.00390625" style="5" customWidth="1"/>
    <col min="5" max="5" width="4.7109375" style="5" customWidth="1"/>
    <col min="6" max="6" width="18.00390625" style="5" customWidth="1"/>
    <col min="7" max="7" width="4.7109375" style="5" customWidth="1"/>
    <col min="8" max="8" width="18.00390625" style="5" customWidth="1"/>
    <col min="9" max="9" width="14.00390625" style="5" bestFit="1" customWidth="1"/>
    <col min="10" max="10" width="15.57421875" style="5" bestFit="1" customWidth="1"/>
    <col min="11" max="16384" width="9.140625" style="5" customWidth="1"/>
  </cols>
  <sheetData>
    <row r="1" spans="1:8" ht="20.2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8" customHeight="1">
      <c r="A2" s="69"/>
      <c r="B2" s="69"/>
      <c r="C2" s="69"/>
      <c r="D2" s="69"/>
      <c r="E2" s="69"/>
      <c r="F2" s="69"/>
      <c r="G2" s="69"/>
      <c r="H2" s="69"/>
    </row>
    <row r="3" spans="1:8" ht="20.25">
      <c r="A3" s="68" t="s">
        <v>7</v>
      </c>
      <c r="B3" s="68"/>
      <c r="C3" s="68"/>
      <c r="D3" s="68"/>
      <c r="E3" s="68"/>
      <c r="F3" s="68"/>
      <c r="G3" s="68"/>
      <c r="H3" s="68"/>
    </row>
    <row r="4" spans="1:8" ht="15">
      <c r="A4" s="69" t="s">
        <v>1</v>
      </c>
      <c r="B4" s="69"/>
      <c r="C4" s="69"/>
      <c r="D4" s="69"/>
      <c r="E4" s="69"/>
      <c r="F4" s="69"/>
      <c r="G4" s="69"/>
      <c r="H4" s="69"/>
    </row>
    <row r="5" spans="1:8" ht="15">
      <c r="A5" s="69" t="s">
        <v>60</v>
      </c>
      <c r="B5" s="69"/>
      <c r="C5" s="69"/>
      <c r="D5" s="69"/>
      <c r="E5" s="69"/>
      <c r="F5" s="69"/>
      <c r="G5" s="69"/>
      <c r="H5" s="69"/>
    </row>
    <row r="6" spans="1:8" ht="15">
      <c r="A6" s="69" t="s">
        <v>22</v>
      </c>
      <c r="B6" s="69"/>
      <c r="C6" s="69"/>
      <c r="D6" s="69"/>
      <c r="E6" s="69"/>
      <c r="F6" s="69"/>
      <c r="G6" s="69"/>
      <c r="H6" s="69"/>
    </row>
    <row r="7" spans="1:8" ht="18.75" thickBot="1">
      <c r="A7" s="49"/>
      <c r="B7" s="50"/>
      <c r="C7" s="50"/>
      <c r="D7" s="50"/>
      <c r="E7" s="50"/>
      <c r="F7" s="50"/>
      <c r="G7" s="50"/>
      <c r="H7" s="50"/>
    </row>
    <row r="8" spans="1:8" s="16" customFormat="1" ht="16.5" thickTop="1">
      <c r="A8" s="31" t="s">
        <v>46</v>
      </c>
      <c r="B8" s="37"/>
      <c r="C8" s="17"/>
      <c r="D8" s="18"/>
      <c r="E8" s="19"/>
      <c r="F8" s="20"/>
      <c r="G8" s="19"/>
      <c r="H8" s="20">
        <v>194813.77</v>
      </c>
    </row>
    <row r="9" spans="2:8" ht="15">
      <c r="B9" s="40"/>
      <c r="C9" s="40"/>
      <c r="D9" s="40"/>
      <c r="E9" s="40"/>
      <c r="F9" s="40"/>
      <c r="G9" s="3"/>
      <c r="H9" s="3"/>
    </row>
    <row r="10" spans="2:8" s="16" customFormat="1" ht="15.75">
      <c r="B10" s="38" t="s">
        <v>8</v>
      </c>
      <c r="C10" s="17"/>
      <c r="D10" s="18"/>
      <c r="E10" s="19"/>
      <c r="F10" s="18"/>
      <c r="G10" s="15"/>
      <c r="H10" s="33"/>
    </row>
    <row r="11" spans="2:8" ht="15.75">
      <c r="B11" s="32" t="s">
        <v>47</v>
      </c>
      <c r="C11" s="31"/>
      <c r="D11" s="28"/>
      <c r="E11" s="29"/>
      <c r="F11" s="20">
        <v>37320.19</v>
      </c>
      <c r="G11" s="4"/>
      <c r="H11" s="9"/>
    </row>
    <row r="12" spans="2:8" ht="15">
      <c r="B12" s="3"/>
      <c r="C12" s="3"/>
      <c r="D12" s="3"/>
      <c r="E12" s="3"/>
      <c r="F12" s="3"/>
      <c r="G12" s="3"/>
      <c r="H12" s="3"/>
    </row>
    <row r="13" spans="2:8" ht="15.75">
      <c r="B13" s="24" t="s">
        <v>17</v>
      </c>
      <c r="C13" s="3"/>
      <c r="D13" s="3"/>
      <c r="E13" s="3"/>
      <c r="F13" s="4"/>
      <c r="G13" s="3"/>
      <c r="H13" s="4"/>
    </row>
    <row r="14" spans="2:8" ht="15">
      <c r="B14" s="39" t="s">
        <v>11</v>
      </c>
      <c r="C14" s="7"/>
      <c r="D14" s="4">
        <v>1650</v>
      </c>
      <c r="E14" s="4"/>
      <c r="F14" s="4"/>
      <c r="G14" s="4"/>
      <c r="H14" s="4"/>
    </row>
    <row r="15" spans="2:8" ht="15">
      <c r="B15" s="39" t="s">
        <v>51</v>
      </c>
      <c r="C15" s="7"/>
      <c r="D15" s="4">
        <v>12460</v>
      </c>
      <c r="E15" s="4"/>
      <c r="F15" s="4"/>
      <c r="G15" s="4"/>
      <c r="H15" s="4"/>
    </row>
    <row r="16" spans="2:8" ht="15">
      <c r="B16" s="39" t="s">
        <v>58</v>
      </c>
      <c r="C16" s="7"/>
      <c r="D16" s="4">
        <v>10054.6</v>
      </c>
      <c r="E16" s="4"/>
      <c r="F16" s="4"/>
      <c r="G16" s="4"/>
      <c r="H16" s="4"/>
    </row>
    <row r="17" spans="2:10" s="12" customFormat="1" ht="15">
      <c r="B17" s="25" t="s">
        <v>4</v>
      </c>
      <c r="C17" s="11"/>
      <c r="D17" s="13">
        <f>SUM(D14:D16)</f>
        <v>24164.6</v>
      </c>
      <c r="E17" s="13" t="s">
        <v>3</v>
      </c>
      <c r="F17" s="13">
        <f>D17</f>
        <v>24164.6</v>
      </c>
      <c r="G17" s="13"/>
      <c r="H17" s="13">
        <f>F17</f>
        <v>24164.6</v>
      </c>
      <c r="J17" s="67"/>
    </row>
    <row r="18" spans="2:8" ht="15">
      <c r="B18" s="3"/>
      <c r="C18" s="3"/>
      <c r="D18" s="3"/>
      <c r="E18" s="3"/>
      <c r="F18" s="3"/>
      <c r="G18" s="3"/>
      <c r="H18" s="3"/>
    </row>
    <row r="19" spans="2:8" s="6" customFormat="1" ht="15.75">
      <c r="B19" s="26" t="s">
        <v>18</v>
      </c>
      <c r="C19" s="4"/>
      <c r="D19" s="4"/>
      <c r="E19" s="4"/>
      <c r="F19" s="4"/>
      <c r="G19" s="4"/>
      <c r="H19" s="4"/>
    </row>
    <row r="20" spans="2:8" s="6" customFormat="1" ht="15">
      <c r="B20" s="39" t="s">
        <v>54</v>
      </c>
      <c r="C20" s="4"/>
      <c r="D20" s="4">
        <v>-9000</v>
      </c>
      <c r="E20" s="4"/>
      <c r="F20" s="1"/>
      <c r="G20" s="4"/>
      <c r="H20" s="1"/>
    </row>
    <row r="21" spans="2:8" s="6" customFormat="1" ht="15">
      <c r="B21" s="39" t="s">
        <v>53</v>
      </c>
      <c r="C21" s="7"/>
      <c r="D21" s="4">
        <v>-1557</v>
      </c>
      <c r="E21" s="4"/>
      <c r="F21" s="1"/>
      <c r="G21" s="4"/>
      <c r="H21" s="1"/>
    </row>
    <row r="22" spans="2:8" ht="15">
      <c r="B22" s="39" t="s">
        <v>56</v>
      </c>
      <c r="C22" s="7"/>
      <c r="D22" s="4">
        <v>-12097</v>
      </c>
      <c r="E22" s="4"/>
      <c r="F22" s="3"/>
      <c r="G22" s="4"/>
      <c r="H22" s="3"/>
    </row>
    <row r="23" spans="2:8" ht="15">
      <c r="B23" s="39" t="s">
        <v>52</v>
      </c>
      <c r="C23" s="7"/>
      <c r="D23" s="4">
        <v>-9476.01</v>
      </c>
      <c r="E23" s="4"/>
      <c r="F23" s="1"/>
      <c r="G23" s="4"/>
      <c r="H23" s="1"/>
    </row>
    <row r="24" spans="2:8" ht="15">
      <c r="B24" s="63" t="s">
        <v>55</v>
      </c>
      <c r="C24" s="7"/>
      <c r="D24" s="4">
        <v>-3500</v>
      </c>
      <c r="E24" s="4"/>
      <c r="F24" s="3"/>
      <c r="G24" s="4"/>
      <c r="H24" s="3"/>
    </row>
    <row r="25" spans="2:8" ht="15">
      <c r="B25" s="63" t="s">
        <v>61</v>
      </c>
      <c r="C25" s="7"/>
      <c r="D25" s="4">
        <v>-8195.04</v>
      </c>
      <c r="E25" s="4"/>
      <c r="F25" s="3"/>
      <c r="G25" s="4"/>
      <c r="H25" s="3"/>
    </row>
    <row r="26" spans="2:8" ht="15">
      <c r="B26" s="63" t="s">
        <v>57</v>
      </c>
      <c r="C26" s="7"/>
      <c r="D26" s="4">
        <v>-852.53</v>
      </c>
      <c r="E26" s="4"/>
      <c r="F26" s="3"/>
      <c r="G26" s="4"/>
      <c r="H26" s="3"/>
    </row>
    <row r="27" spans="2:8" ht="15">
      <c r="B27" s="39" t="s">
        <v>38</v>
      </c>
      <c r="C27" s="7"/>
      <c r="D27" s="4">
        <v>-490</v>
      </c>
      <c r="E27" s="4"/>
      <c r="F27" s="3"/>
      <c r="G27" s="4"/>
      <c r="H27" s="3"/>
    </row>
    <row r="28" spans="2:8" ht="15">
      <c r="B28" s="63" t="s">
        <v>16</v>
      </c>
      <c r="C28" s="7"/>
      <c r="D28" s="4">
        <v>-183.2</v>
      </c>
      <c r="E28" s="4"/>
      <c r="F28" s="3"/>
      <c r="G28" s="4"/>
      <c r="H28" s="3"/>
    </row>
    <row r="29" spans="2:8" ht="15">
      <c r="B29" s="63" t="s">
        <v>39</v>
      </c>
      <c r="C29" s="7"/>
      <c r="D29" s="4">
        <v>-30.63</v>
      </c>
      <c r="E29" s="4"/>
      <c r="F29" s="3"/>
      <c r="G29" s="4"/>
      <c r="H29" s="3"/>
    </row>
    <row r="30" spans="2:8" ht="15">
      <c r="B30" s="63" t="s">
        <v>59</v>
      </c>
      <c r="C30" s="7"/>
      <c r="D30" s="4">
        <v>-25</v>
      </c>
      <c r="E30" s="4"/>
      <c r="F30" s="3"/>
      <c r="G30" s="4"/>
      <c r="H30" s="3"/>
    </row>
    <row r="31" spans="2:10" s="12" customFormat="1" ht="15">
      <c r="B31" s="25" t="s">
        <v>5</v>
      </c>
      <c r="C31" s="21"/>
      <c r="D31" s="13">
        <f>SUM(D20:D30)</f>
        <v>-45406.409999999996</v>
      </c>
      <c r="E31" s="21"/>
      <c r="F31" s="27">
        <f>D31</f>
        <v>-45406.409999999996</v>
      </c>
      <c r="G31" s="21"/>
      <c r="H31" s="27">
        <f>F31</f>
        <v>-45406.409999999996</v>
      </c>
      <c r="J31" s="67"/>
    </row>
    <row r="32" spans="2:8" ht="15">
      <c r="B32" s="3"/>
      <c r="C32" s="3"/>
      <c r="D32" s="3"/>
      <c r="E32" s="3"/>
      <c r="F32" s="3"/>
      <c r="G32" s="3"/>
      <c r="H32" s="3"/>
    </row>
    <row r="33" spans="2:10" s="14" customFormat="1" ht="15.75">
      <c r="B33" s="57" t="s">
        <v>49</v>
      </c>
      <c r="C33" s="58"/>
      <c r="D33" s="58"/>
      <c r="E33" s="59"/>
      <c r="F33" s="59">
        <f>F11+D17+D31</f>
        <v>16078.380000000005</v>
      </c>
      <c r="G33" s="9"/>
      <c r="H33" s="34"/>
      <c r="I33" s="59"/>
      <c r="J33" s="66"/>
    </row>
    <row r="34" spans="2:8" s="10" customFormat="1" ht="15">
      <c r="B34" s="41" t="s">
        <v>6</v>
      </c>
      <c r="C34" s="42"/>
      <c r="D34" s="42"/>
      <c r="E34" s="42"/>
      <c r="F34" s="43">
        <f>F33-F11</f>
        <v>-21241.809999999998</v>
      </c>
      <c r="G34" s="22"/>
      <c r="H34" s="23"/>
    </row>
    <row r="35" spans="2:8" ht="15">
      <c r="B35" s="3"/>
      <c r="C35" s="3"/>
      <c r="D35" s="3"/>
      <c r="E35" s="3"/>
      <c r="F35" s="44"/>
      <c r="G35" s="3"/>
      <c r="H35" s="3"/>
    </row>
    <row r="36" spans="2:8" ht="15">
      <c r="B36" s="40"/>
      <c r="C36" s="40"/>
      <c r="D36" s="40"/>
      <c r="E36" s="40"/>
      <c r="F36" s="40"/>
      <c r="G36" s="3"/>
      <c r="H36" s="3"/>
    </row>
    <row r="37" spans="2:8" ht="15.75">
      <c r="B37" s="38" t="s">
        <v>9</v>
      </c>
      <c r="C37" s="28"/>
      <c r="D37" s="29"/>
      <c r="E37" s="29"/>
      <c r="F37" s="29"/>
      <c r="G37" s="4"/>
      <c r="H37" s="4"/>
    </row>
    <row r="38" spans="2:8" ht="15.75">
      <c r="B38" s="32" t="s">
        <v>48</v>
      </c>
      <c r="C38" s="31"/>
      <c r="D38" s="28"/>
      <c r="E38" s="29"/>
      <c r="F38" s="20">
        <v>157493.07</v>
      </c>
      <c r="G38" s="4"/>
      <c r="H38" s="1"/>
    </row>
    <row r="39" spans="2:8" ht="15">
      <c r="B39" s="3"/>
      <c r="C39" s="3"/>
      <c r="D39" s="3"/>
      <c r="E39" s="3"/>
      <c r="F39" s="3"/>
      <c r="G39" s="3"/>
      <c r="H39" s="3"/>
    </row>
    <row r="40" spans="2:8" ht="15.75">
      <c r="B40" s="24" t="s">
        <v>44</v>
      </c>
      <c r="C40" s="3"/>
      <c r="D40" s="3"/>
      <c r="E40" s="3"/>
      <c r="F40" s="4"/>
      <c r="G40" s="3"/>
      <c r="H40" s="4"/>
    </row>
    <row r="41" spans="2:10" ht="15">
      <c r="B41" s="39" t="s">
        <v>45</v>
      </c>
      <c r="C41" s="7"/>
      <c r="D41" s="4"/>
      <c r="E41" s="4"/>
      <c r="F41" s="4"/>
      <c r="G41" s="4"/>
      <c r="H41" s="4"/>
      <c r="J41" s="64"/>
    </row>
    <row r="42" spans="2:8" s="12" customFormat="1" ht="15">
      <c r="B42" s="25" t="s">
        <v>4</v>
      </c>
      <c r="C42" s="11"/>
      <c r="D42" s="13">
        <v>1341.5</v>
      </c>
      <c r="E42" s="13" t="s">
        <v>3</v>
      </c>
      <c r="F42" s="27">
        <f>D42</f>
        <v>1341.5</v>
      </c>
      <c r="G42" s="13"/>
      <c r="H42" s="27">
        <f>F42</f>
        <v>1341.5</v>
      </c>
    </row>
    <row r="43" spans="2:8" ht="18">
      <c r="B43" s="30"/>
      <c r="C43" s="8"/>
      <c r="D43" s="9"/>
      <c r="E43" s="4"/>
      <c r="F43" s="9"/>
      <c r="G43" s="4"/>
      <c r="H43" s="9"/>
    </row>
    <row r="44" spans="2:8" s="6" customFormat="1" ht="15.75">
      <c r="B44" s="26" t="s">
        <v>18</v>
      </c>
      <c r="C44" s="4"/>
      <c r="D44" s="4"/>
      <c r="E44" s="4"/>
      <c r="F44" s="4"/>
      <c r="G44" s="4"/>
      <c r="H44" s="4"/>
    </row>
    <row r="45" spans="2:8" s="12" customFormat="1" ht="15">
      <c r="B45" s="25" t="s">
        <v>5</v>
      </c>
      <c r="C45" s="21"/>
      <c r="D45" s="13">
        <v>0</v>
      </c>
      <c r="E45" s="21"/>
      <c r="F45" s="27">
        <f>D45</f>
        <v>0</v>
      </c>
      <c r="G45" s="21"/>
      <c r="H45" s="27">
        <f>F45</f>
        <v>0</v>
      </c>
    </row>
    <row r="46" spans="2:8" ht="15">
      <c r="B46" s="3"/>
      <c r="C46" s="3"/>
      <c r="D46" s="3"/>
      <c r="E46" s="3"/>
      <c r="F46" s="3"/>
      <c r="G46" s="3"/>
      <c r="H46" s="3"/>
    </row>
    <row r="47" spans="2:8" s="14" customFormat="1" ht="15.75">
      <c r="B47" s="57" t="s">
        <v>49</v>
      </c>
      <c r="C47" s="58"/>
      <c r="D47" s="58"/>
      <c r="E47" s="59"/>
      <c r="F47" s="59">
        <f>F38+D42-D45</f>
        <v>158834.57</v>
      </c>
      <c r="G47" s="9"/>
      <c r="H47" s="2"/>
    </row>
    <row r="48" spans="2:8" s="10" customFormat="1" ht="15">
      <c r="B48" s="41" t="s">
        <v>6</v>
      </c>
      <c r="C48" s="42"/>
      <c r="D48" s="42"/>
      <c r="E48" s="42"/>
      <c r="F48" s="43">
        <f>F47-F38</f>
        <v>1341.5</v>
      </c>
      <c r="G48" s="22"/>
      <c r="H48" s="22"/>
    </row>
    <row r="49" spans="2:8" s="10" customFormat="1" ht="15">
      <c r="B49" s="35"/>
      <c r="C49" s="22"/>
      <c r="D49" s="23"/>
      <c r="E49" s="22"/>
      <c r="F49" s="23"/>
      <c r="G49" s="22"/>
      <c r="H49" s="22"/>
    </row>
    <row r="50" spans="2:8" ht="15">
      <c r="B50" s="3"/>
      <c r="C50" s="3"/>
      <c r="D50" s="3"/>
      <c r="E50" s="3"/>
      <c r="F50" s="3"/>
      <c r="G50" s="3"/>
      <c r="H50" s="3"/>
    </row>
    <row r="51" spans="1:8" s="16" customFormat="1" ht="15.75">
      <c r="A51" s="58" t="s">
        <v>50</v>
      </c>
      <c r="B51" s="60"/>
      <c r="C51" s="61"/>
      <c r="D51" s="62"/>
      <c r="E51" s="60"/>
      <c r="F51" s="59"/>
      <c r="G51" s="60"/>
      <c r="H51" s="59">
        <f>H8+H17+H31+H42+H45</f>
        <v>174913.46</v>
      </c>
    </row>
    <row r="52" spans="1:8" s="10" customFormat="1" ht="15.75" thickBot="1">
      <c r="A52" s="45"/>
      <c r="B52" s="46" t="s">
        <v>6</v>
      </c>
      <c r="C52" s="45"/>
      <c r="D52" s="45"/>
      <c r="E52" s="45"/>
      <c r="F52" s="47"/>
      <c r="G52" s="45"/>
      <c r="H52" s="48">
        <f>F34+F48</f>
        <v>-19900.309999999998</v>
      </c>
    </row>
    <row r="53" ht="15.75" thickTop="1"/>
  </sheetData>
  <mergeCells count="6">
    <mergeCell ref="A1:H1"/>
    <mergeCell ref="A2:H2"/>
    <mergeCell ref="A6:H6"/>
    <mergeCell ref="A5:H5"/>
    <mergeCell ref="A3:H3"/>
    <mergeCell ref="A4:H4"/>
  </mergeCells>
  <printOptions horizontalCentered="1"/>
  <pageMargins left="0.75" right="0.75" top="0.75" bottom="1" header="0.5" footer="0.5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75" zoomScaleNormal="75" zoomScaleSheetLayoutView="75" workbookViewId="0" topLeftCell="A7">
      <selection activeCell="J44" sqref="J44"/>
    </sheetView>
  </sheetViews>
  <sheetFormatPr defaultColWidth="9.140625" defaultRowHeight="12.75"/>
  <cols>
    <col min="1" max="1" width="42.00390625" style="5" customWidth="1"/>
    <col min="2" max="2" width="5.7109375" style="5" customWidth="1"/>
    <col min="3" max="3" width="20.8515625" style="5" customWidth="1"/>
    <col min="4" max="4" width="14.00390625" style="5" bestFit="1" customWidth="1"/>
    <col min="5" max="5" width="16.140625" style="5" bestFit="1" customWidth="1"/>
    <col min="6" max="16384" width="9.140625" style="5" customWidth="1"/>
  </cols>
  <sheetData>
    <row r="1" spans="1:3" ht="37.5" customHeight="1">
      <c r="A1" s="70" t="s">
        <v>23</v>
      </c>
      <c r="B1" s="70"/>
      <c r="C1" s="70"/>
    </row>
    <row r="2" spans="1:3" ht="18" customHeight="1">
      <c r="A2" s="36"/>
      <c r="B2" s="36"/>
      <c r="C2" s="36"/>
    </row>
    <row r="3" spans="1:3" ht="20.25">
      <c r="A3" s="68" t="s">
        <v>7</v>
      </c>
      <c r="B3" s="68"/>
      <c r="C3" s="68"/>
    </row>
    <row r="4" spans="1:3" ht="15">
      <c r="A4" s="69" t="str">
        <f>'06-07 Q2 Detail'!A4:H4</f>
        <v>FISCAL YEAR 2006-2007</v>
      </c>
      <c r="B4" s="69"/>
      <c r="C4" s="69"/>
    </row>
    <row r="5" spans="1:3" ht="15">
      <c r="A5" s="69" t="str">
        <f>'06-07 Q3 Detail'!A5:H5</f>
        <v>3rd QUARTER (January 1, 2007 - March 31, 2007)</v>
      </c>
      <c r="B5" s="69"/>
      <c r="C5" s="69"/>
    </row>
    <row r="6" spans="1:3" ht="15">
      <c r="A6" s="69" t="s">
        <v>10</v>
      </c>
      <c r="B6" s="69"/>
      <c r="C6" s="69"/>
    </row>
    <row r="7" spans="1:3" ht="18">
      <c r="A7" s="51"/>
      <c r="B7" s="51"/>
      <c r="C7" s="51"/>
    </row>
    <row r="8" spans="1:3" ht="15.75" thickBot="1">
      <c r="A8" s="49"/>
      <c r="B8" s="49"/>
      <c r="C8" s="49"/>
    </row>
    <row r="9" spans="1:3" s="16" customFormat="1" ht="16.5" thickTop="1">
      <c r="A9" s="38" t="s">
        <v>8</v>
      </c>
      <c r="B9" s="17"/>
      <c r="C9" s="18"/>
    </row>
    <row r="10" spans="1:3" ht="15.75">
      <c r="A10" s="32" t="str">
        <f>'06-07 Q3 Detail'!B11</f>
        <v>Beginning Balance,January 1, 2007</v>
      </c>
      <c r="B10" s="31"/>
      <c r="C10" s="20">
        <f>'06-07 Q3 Detail'!F11</f>
        <v>37320.19</v>
      </c>
    </row>
    <row r="11" spans="1:3" ht="15">
      <c r="A11" s="3"/>
      <c r="B11" s="3"/>
      <c r="C11" s="3"/>
    </row>
    <row r="12" spans="1:3" ht="15">
      <c r="A12" s="56" t="s">
        <v>4</v>
      </c>
      <c r="B12" s="7"/>
      <c r="C12" s="4">
        <f>'06-07 Q3 Detail'!F17</f>
        <v>24164.6</v>
      </c>
    </row>
    <row r="13" spans="1:3" ht="15">
      <c r="A13" s="3"/>
      <c r="B13" s="3"/>
      <c r="C13" s="3"/>
    </row>
    <row r="14" spans="1:3" ht="15">
      <c r="A14" s="56" t="s">
        <v>5</v>
      </c>
      <c r="B14" s="3"/>
      <c r="C14" s="1">
        <f>'06-07 Q3 Detail'!F31</f>
        <v>-45406.409999999996</v>
      </c>
    </row>
    <row r="15" spans="1:3" ht="15">
      <c r="A15" s="3"/>
      <c r="B15" s="3"/>
      <c r="C15" s="3"/>
    </row>
    <row r="16" spans="1:4" s="14" customFormat="1" ht="15.75">
      <c r="A16" s="57" t="str">
        <f>'06-07 Q3 Detail'!B33</f>
        <v>Ending Balance, March 31, 2007</v>
      </c>
      <c r="B16" s="58"/>
      <c r="C16" s="59">
        <f>'06-07 Q3 Detail'!F33</f>
        <v>16078.380000000005</v>
      </c>
      <c r="D16" s="59">
        <v>16078.38</v>
      </c>
    </row>
    <row r="17" spans="1:3" s="10" customFormat="1" ht="15.75" thickBot="1">
      <c r="A17" s="52" t="s">
        <v>6</v>
      </c>
      <c r="B17" s="45"/>
      <c r="C17" s="48">
        <f>'06-07 Q3 Detail'!F34</f>
        <v>-21241.809999999998</v>
      </c>
    </row>
    <row r="18" spans="1:3" ht="15.75" thickTop="1">
      <c r="A18" s="3"/>
      <c r="B18" s="3"/>
      <c r="C18" s="3"/>
    </row>
    <row r="19" spans="1:3" ht="15.75" thickBot="1">
      <c r="A19" s="49"/>
      <c r="B19" s="49"/>
      <c r="C19" s="49"/>
    </row>
    <row r="20" spans="1:3" ht="16.5" thickTop="1">
      <c r="A20" s="38" t="s">
        <v>9</v>
      </c>
      <c r="B20" s="28"/>
      <c r="C20" s="29"/>
    </row>
    <row r="21" spans="1:3" ht="15.75">
      <c r="A21" s="32" t="str">
        <f>'06-07 Q3 Detail'!B38</f>
        <v>Beginning Balance, January 1, 2007</v>
      </c>
      <c r="B21" s="31"/>
      <c r="C21" s="20">
        <f>'06-07 Q3 Detail'!F38</f>
        <v>157493.07</v>
      </c>
    </row>
    <row r="22" spans="1:3" ht="15">
      <c r="A22" s="3"/>
      <c r="B22" s="3"/>
      <c r="C22" s="3"/>
    </row>
    <row r="23" spans="1:3" ht="15">
      <c r="A23" s="56" t="s">
        <v>4</v>
      </c>
      <c r="B23" s="7"/>
      <c r="C23" s="1">
        <f>'06-07 Q3 Detail'!F42</f>
        <v>1341.5</v>
      </c>
    </row>
    <row r="24" spans="1:3" ht="15">
      <c r="A24" s="7"/>
      <c r="B24" s="7"/>
      <c r="C24" s="4"/>
    </row>
    <row r="25" spans="1:3" ht="15">
      <c r="A25" s="56" t="s">
        <v>5</v>
      </c>
      <c r="B25" s="3"/>
      <c r="C25" s="1">
        <f>'06-07 Q3 Detail'!F45</f>
        <v>0</v>
      </c>
    </row>
    <row r="26" spans="1:3" ht="15">
      <c r="A26" s="3"/>
      <c r="B26" s="3"/>
      <c r="C26" s="3"/>
    </row>
    <row r="27" spans="1:3" s="14" customFormat="1" ht="15.75">
      <c r="A27" s="57" t="str">
        <f>'06-07 Q3 Detail'!B47</f>
        <v>Ending Balance, March 31, 2007</v>
      </c>
      <c r="B27" s="58"/>
      <c r="C27" s="59">
        <f>'06-07 Q3 Detail'!F47</f>
        <v>158834.57</v>
      </c>
    </row>
    <row r="28" spans="1:3" s="10" customFormat="1" ht="15.75" thickBot="1">
      <c r="A28" s="52" t="s">
        <v>6</v>
      </c>
      <c r="B28" s="45"/>
      <c r="C28" s="48">
        <f>'06-07 Q3 Detail'!F48</f>
        <v>1341.5</v>
      </c>
    </row>
    <row r="29" spans="1:3" s="10" customFormat="1" ht="15.75" thickTop="1">
      <c r="A29" s="35"/>
      <c r="B29" s="22"/>
      <c r="C29" s="23"/>
    </row>
    <row r="30" spans="1:3" s="10" customFormat="1" ht="15.75" thickBot="1">
      <c r="A30" s="53"/>
      <c r="B30" s="54"/>
      <c r="C30" s="55"/>
    </row>
    <row r="31" spans="1:3" s="10" customFormat="1" ht="16.5" thickTop="1">
      <c r="A31" s="31" t="s">
        <v>29</v>
      </c>
      <c r="B31" s="28"/>
      <c r="C31" s="29"/>
    </row>
    <row r="32" spans="1:3" s="10" customFormat="1" ht="15.75">
      <c r="A32" s="32">
        <v>39083</v>
      </c>
      <c r="B32" s="31"/>
      <c r="C32" s="20">
        <f>'06-07 Q3 Detail'!H8</f>
        <v>194813.77</v>
      </c>
    </row>
    <row r="33" spans="1:3" s="10" customFormat="1" ht="15">
      <c r="A33" s="3"/>
      <c r="B33" s="3"/>
      <c r="C33" s="3"/>
    </row>
    <row r="34" spans="1:3" ht="15">
      <c r="A34" s="56" t="s">
        <v>4</v>
      </c>
      <c r="B34" s="7"/>
      <c r="C34" s="4">
        <f>C12+C23</f>
        <v>25506.1</v>
      </c>
    </row>
    <row r="35" spans="1:3" ht="15">
      <c r="A35" s="7"/>
      <c r="B35" s="7"/>
      <c r="C35" s="4"/>
    </row>
    <row r="36" spans="1:3" ht="15">
      <c r="A36" s="56" t="s">
        <v>5</v>
      </c>
      <c r="B36" s="3"/>
      <c r="C36" s="4">
        <f>C14+C25</f>
        <v>-45406.409999999996</v>
      </c>
    </row>
    <row r="37" spans="1:3" s="10" customFormat="1" ht="15">
      <c r="A37" s="3"/>
      <c r="B37" s="3"/>
      <c r="C37" s="3"/>
    </row>
    <row r="38" spans="1:3" s="10" customFormat="1" ht="15.75">
      <c r="A38" s="31" t="s">
        <v>28</v>
      </c>
      <c r="B38" s="31"/>
      <c r="C38" s="20"/>
    </row>
    <row r="39" spans="1:5" s="10" customFormat="1" ht="15.75">
      <c r="A39" s="57">
        <v>39172</v>
      </c>
      <c r="B39" s="58"/>
      <c r="C39" s="59">
        <f>C16+C27</f>
        <v>174912.95</v>
      </c>
      <c r="E39" s="65"/>
    </row>
    <row r="40" spans="1:3" s="10" customFormat="1" ht="15.75" thickBot="1">
      <c r="A40" s="52" t="s">
        <v>6</v>
      </c>
      <c r="B40" s="45"/>
      <c r="C40" s="48">
        <f>'06-07 Q3 Detail'!H52</f>
        <v>-19900.309999999998</v>
      </c>
    </row>
    <row r="41" spans="1:3" ht="15.75" thickTop="1">
      <c r="A41" s="3"/>
      <c r="B41" s="3"/>
      <c r="C41" s="3"/>
    </row>
  </sheetData>
  <mergeCells count="5">
    <mergeCell ref="A6:C6"/>
    <mergeCell ref="A1:C1"/>
    <mergeCell ref="A3:C3"/>
    <mergeCell ref="A4:C4"/>
    <mergeCell ref="A5:C5"/>
  </mergeCells>
  <printOptions horizontalCentered="1"/>
  <pageMargins left="0.75" right="0.75" top="0.7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Chappell</dc:creator>
  <cp:keywords/>
  <dc:description/>
  <cp:lastModifiedBy>clk001</cp:lastModifiedBy>
  <cp:lastPrinted>2007-04-18T02:53:06Z</cp:lastPrinted>
  <dcterms:created xsi:type="dcterms:W3CDTF">2006-11-30T20:39:44Z</dcterms:created>
  <dcterms:modified xsi:type="dcterms:W3CDTF">2008-04-08T18:56:04Z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-1328546191</vt:i4>
  </property>
  <property fmtid="{D5CDD505-2E9C-101B-9397-08002B2CF9AE}" pid="3" name="_NewReviewCycle">
    <vt:lpwstr/>
  </property>
  <property fmtid="{D5CDD505-2E9C-101B-9397-08002B2CF9AE}" pid="4" name="_EmailSubject">
    <vt:lpwstr>Budget File</vt:lpwstr>
  </property>
  <property fmtid="{D5CDD505-2E9C-101B-9397-08002B2CF9AE}" pid="5" name="_AuthorEmail">
    <vt:lpwstr>Vicki.Chappell@sdcounty.ca.gov</vt:lpwstr>
  </property>
  <property fmtid="{D5CDD505-2E9C-101B-9397-08002B2CF9AE}" pid="6" name="_AuthorEmailDisplayName">
    <vt:lpwstr>Chappell, Vicki</vt:lpwstr>
  </property>
</Properties>
</file>